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tabRatio="830" activeTab="5"/>
  </bookViews>
  <sheets>
    <sheet name="Општина Кочани" sheetId="1" r:id="rId1"/>
    <sheet name="Општина Штип" sheetId="2" r:id="rId2"/>
    <sheet name="Општина Василево" sheetId="3" r:id="rId3"/>
    <sheet name="Општина Конче" sheetId="4" r:id="rId4"/>
    <sheet name="Општина Чешиново Облешево" sheetId="5" r:id="rId5"/>
    <sheet name="Тендер 2-Дел 4-Рекапитулар" sheetId="6" r:id="rId6"/>
  </sheets>
  <definedNames/>
  <calcPr fullCalcOnLoad="1"/>
</workbook>
</file>

<file path=xl/sharedStrings.xml><?xml version="1.0" encoding="utf-8"?>
<sst xmlns="http://schemas.openxmlformats.org/spreadsheetml/2006/main" count="1733" uniqueCount="618">
  <si>
    <t xml:space="preserve">  ПРЕДМЕР ПРЕСМЕТКА 
</t>
  </si>
  <si>
    <t xml:space="preserve"> Реконструкција на дел од локален пат за с. Габревци - Општина Конче</t>
  </si>
  <si>
    <t>Поз. бр.</t>
  </si>
  <si>
    <t>Опис на работите</t>
  </si>
  <si>
    <t>Количина</t>
  </si>
  <si>
    <t>Ед. цена (ден. без ДДВ)</t>
  </si>
  <si>
    <t>Вк. цена (ден. без ДДВ)</t>
  </si>
  <si>
    <t>КНИГА 1: Градежно-конструктивен дел - НИСКОГРАДБА - фаза патишта</t>
  </si>
  <si>
    <t>I. ПРИПРЕМНИ РАБОТИ</t>
  </si>
  <si>
    <t>I.1</t>
  </si>
  <si>
    <t>Обележување и осигурување на трасата (коти на проектирана нивелета) и одржување за време на изведба на работите</t>
  </si>
  <si>
    <t>I.2</t>
  </si>
  <si>
    <t>I.3</t>
  </si>
  <si>
    <t>I.4</t>
  </si>
  <si>
    <t>I ВКУПНО</t>
  </si>
  <si>
    <t>II. ДОЛЕН СТРОЈ / ЗЕМЈАНИ РАБОТИ</t>
  </si>
  <si>
    <t>II.1</t>
  </si>
  <si>
    <t>II.2</t>
  </si>
  <si>
    <t>II.3</t>
  </si>
  <si>
    <t>II.4</t>
  </si>
  <si>
    <t>Утовар и транспорт на земјен материјал (како и шут) до локација одредена по избор на Инвеститорот</t>
  </si>
  <si>
    <t>II ВКУПНО</t>
  </si>
  <si>
    <t>III. ГОРЕН СТРОЈ</t>
  </si>
  <si>
    <t>III.1</t>
  </si>
  <si>
    <t>III.2</t>
  </si>
  <si>
    <t>III.3</t>
  </si>
  <si>
    <t>III.4</t>
  </si>
  <si>
    <t>III.5</t>
  </si>
  <si>
    <t xml:space="preserve">  III ВКУПНО</t>
  </si>
  <si>
    <t>IV. ПРОЕКТ НА ИЗВЕДЕНА СОСТОЈБА</t>
  </si>
  <si>
    <t>IV.1</t>
  </si>
  <si>
    <t>парче</t>
  </si>
  <si>
    <t>IV ВКУПНО</t>
  </si>
  <si>
    <t>РЕКАПИТУЛАР - Градежно-конструктивен дел - НИСКОГРАДБА - фаза патишта</t>
  </si>
  <si>
    <t>ВКУПНО за I. ПРИПРЕМНИ РАБОТИ:</t>
  </si>
  <si>
    <t>ВКУПНО за II. ДОЛЕН СТРОЈ/ЗЕМЈАНИ РАБОТИ:</t>
  </si>
  <si>
    <t>ВКУПНО за III. ГОРЕН СТРОЈ:</t>
  </si>
  <si>
    <t>ВКУПНО за IV. ПРОЕКТ НА ИЗВЕДЕНА СОСТОЈБА:</t>
  </si>
  <si>
    <t>СЕ ВКУПНО за Градежно-конструктивен дел - НИСКОГРАДБА - фаза патишта:</t>
  </si>
  <si>
    <t>Се Вкупно:</t>
  </si>
  <si>
    <t>II.5</t>
  </si>
  <si>
    <t>III. АБ ПРОПУСТ</t>
  </si>
  <si>
    <t>Набавка, транспорт и вградување на бетон МБ30 во оплата за изработка на АБ пропуст и крилни ѕидови со потребно вибрирање.</t>
  </si>
  <si>
    <t>Премачкување со двокомпонентна еластична хидроизолација на цементно-полимерна основа заштитена со брдавичеста екструдирана полиетиленска мембрана со висока густина</t>
  </si>
  <si>
    <t>III.6</t>
  </si>
  <si>
    <t>Набавка, спремање и монтажа на ребраста арматура RA400/500-2</t>
  </si>
  <si>
    <t>III.7</t>
  </si>
  <si>
    <t>Набавка, спремање и монтажа на мрежаста арматура MA500/600 Q139 за заштита на хидроизолација над горна плоча</t>
  </si>
  <si>
    <t>РЕКАПИТУЛАР - Градежно-конструктивен дел и хидротехнички дел - Пропуст km 0+053.26:</t>
  </si>
  <si>
    <t>СЕ ВКУПНО за Градежно-конструктивен дел и хидротехнички дел - 
Пропуст km 0+053.26:</t>
  </si>
  <si>
    <t>РЕКАПИТУЛАР - Општина Конче</t>
  </si>
  <si>
    <t>СЕ ВКУПНО за КНИГА 2: Градежно-конструктивен дел и хидротехнички дел - 
Пропуст km 0+053.26:</t>
  </si>
  <si>
    <t>ВКУПНО ОПШТИНА КОНЧЕ</t>
  </si>
  <si>
    <t>Ед. мера</t>
  </si>
  <si>
    <t>Ред.бр.</t>
  </si>
  <si>
    <t>м1</t>
  </si>
  <si>
    <t>м2</t>
  </si>
  <si>
    <t>Расчистување на трасата од отпад, сечење дрвја, вадање корења, отстранување грмушки и трева и сл.     (со утовар и транспорт до локација одредена од Инвеститорот на максимална оддалеченост од 10км)</t>
  </si>
  <si>
    <t>Рушење на постоечка коловозна конструкција (постоечки асфалт), со утовар и транспорт до локација одредена од Инвеститорот на максимална оддалеченост од 10км</t>
  </si>
  <si>
    <t>м3</t>
  </si>
  <si>
    <t xml:space="preserve">Набавка, транспорт и машинско вградување и збивање на битуменизиран носив абечки слој БНХС16 д=8см (за нова коловозна конструкција) - (да се достават лабораториски испитувања за изработената позиција согласно МКС стандардите)                                          </t>
  </si>
  <si>
    <t>паушал</t>
  </si>
  <si>
    <t>Изработка на проект на изведена состојба - ако има отстапувања од основниот проект (цена по км)</t>
  </si>
  <si>
    <t>КНИГА 2: Градежно-конструктивен дел и хидротехнички дел - Пропуст км 0+053.26</t>
  </si>
  <si>
    <t>Рушење на постоечки армиранобетонски каскади со вклучен утовар, транспорт и истоварање до локација одредена од Инвеститорот на максимална оддалеченост од 10км</t>
  </si>
  <si>
    <t>Набавка, транспорт и вградување на неармиран бетон со дебелина од д=10см (MБ20), под темелна конструкција</t>
  </si>
  <si>
    <t>Набавка, транспорт и вградување на неармиран бетон со дебелина од д=20см (MБ20), за заштита на  темелна плоча</t>
  </si>
  <si>
    <t>Набавка, транспорт и вградување на  бетон со дебелина од д=5см (MБ30) за заштита на хидроизолацијата над горна плоча</t>
  </si>
  <si>
    <t>кг</t>
  </si>
  <si>
    <t>А. ОПШТИ НАПОМЕНИ:</t>
  </si>
  <si>
    <t>А.1</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</si>
  <si>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</si>
  <si>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</si>
  <si>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</si>
  <si>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</si>
  <si>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</si>
  <si>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</si>
  <si>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</si>
  <si>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</si>
  <si>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</si>
  <si>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</si>
  <si>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</si>
  <si>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</si>
  <si>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А.10</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</si>
  <si>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</si>
  <si>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</si>
  <si>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</si>
  <si>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</si>
  <si>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</si>
  <si>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</si>
  <si>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</si>
  <si>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</si>
  <si>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</si>
  <si>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</si>
  <si>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00. ОПШТИ РАБОТИ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</si>
  <si>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</si>
  <si>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</si>
  <si>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</si>
  <si>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или подобрување на објекти за чувствителните групи на корисници</t>
  </si>
  <si>
    <t>Одржување на сообраќајна сигнализација за време на изведба на градежните работи.</t>
  </si>
  <si>
    <t>Изработка на Сообраќаен проект за времен режим на сообраќај</t>
  </si>
  <si>
    <t>00. ВКУПНО</t>
  </si>
  <si>
    <t>ВКУПНО за 00. ОПШТИ РАБОТИ:</t>
  </si>
  <si>
    <t>ВКУПНО ОПШТИНА КОЧАНИ</t>
  </si>
  <si>
    <t>ВКУПНО ОПШТИНА ШТИП</t>
  </si>
  <si>
    <t>ВКУПНО ОПШТИНА ЧЕШИНОВО ОБЛЕШЕВО</t>
  </si>
  <si>
    <t xml:space="preserve">ДЕЛ 4 - РЕКАПИТУЛАР </t>
  </si>
  <si>
    <t>ВКУПНО ДЕЛ 4 (ден. без ДДВ):</t>
  </si>
  <si>
    <t>НЕПРЕДВИДЕНИ РАБОТИ: 10% (десет проценти) од вкупната цена за ДЕЛ 4</t>
  </si>
  <si>
    <t>СЕ ВКУПНО ДЕЛ 4 (ден. без ДДВ):</t>
  </si>
  <si>
    <t>ВКУПНО ОПШТИНА ВАСИЛЕВО</t>
  </si>
  <si>
    <r>
      <t xml:space="preserve">Машински ископ на материјал од III и IV категорија од траса </t>
    </r>
    <r>
      <rPr>
        <b/>
        <sz val="12"/>
        <rFont val="StobiSerifregular"/>
        <family val="0"/>
      </rPr>
      <t>за патот</t>
    </r>
    <r>
      <rPr>
        <sz val="12"/>
        <rFont val="StobiSerifregular"/>
        <family val="0"/>
      </rPr>
      <t xml:space="preserve"> со утовар и транспорт до локација одредена по избор на Инвеститорот</t>
    </r>
  </si>
  <si>
    <r>
      <t xml:space="preserve">Уредување - планирање, валирање и набивање на постелка до потребна збиеност </t>
    </r>
    <r>
      <rPr>
        <b/>
        <sz val="12"/>
        <rFont val="StobiSerifregular"/>
        <family val="0"/>
      </rPr>
      <t xml:space="preserve">за патот </t>
    </r>
    <r>
      <rPr>
        <sz val="12"/>
        <rFont val="StobiSerifregular"/>
        <family val="0"/>
      </rPr>
      <t xml:space="preserve">(да се достави теренски испитување за изработената позиција согласно со М.К.С. стандардитe)   </t>
    </r>
  </si>
  <si>
    <r>
      <t xml:space="preserve">Машински ископ на материјал од III и IV категорија </t>
    </r>
    <r>
      <rPr>
        <b/>
        <sz val="12"/>
        <rFont val="StobiSerifregular"/>
        <family val="0"/>
      </rPr>
      <t>за пропуст</t>
    </r>
    <r>
      <rPr>
        <sz val="12"/>
        <rFont val="StobiSerifregular"/>
        <family val="0"/>
      </rPr>
      <t xml:space="preserve"> со утовар и транспорт до локација одредена по избор на Инвеститорот</t>
    </r>
  </si>
  <si>
    <r>
      <t xml:space="preserve">Уредување - планирање, валирање и набивање на постелка до потребна збиеност </t>
    </r>
    <r>
      <rPr>
        <b/>
        <sz val="12"/>
        <rFont val="StobiSerifregular"/>
        <family val="0"/>
      </rPr>
      <t>за пропуст</t>
    </r>
    <r>
      <rPr>
        <sz val="12"/>
        <rFont val="StobiSerifregular"/>
        <family val="0"/>
      </rPr>
      <t xml:space="preserve"> (да се достави теренски испитување за изработената позиција согласно со М.К.С. стандардитe)   </t>
    </r>
  </si>
  <si>
    <r>
      <t xml:space="preserve">БАРАЊЕ ЗА ПОНУДИ - Тендер 2 - Дел 4 - </t>
    </r>
    <r>
      <rPr>
        <b/>
        <u val="single"/>
        <sz val="12"/>
        <rFont val="StobiSerif Regular"/>
        <family val="3"/>
      </rPr>
      <t>АНЕКС БР. 4</t>
    </r>
    <r>
      <rPr>
        <b/>
        <sz val="12"/>
        <rFont val="StobiSerif Regular"/>
        <family val="3"/>
      </rPr>
      <t xml:space="preserve">
Реф. Бр.: LRCP-9034-MK-RFB-A.2.1.2 - Тендер 2 -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</si>
  <si>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Набавка, транспорт, вградување и машинска изработка на насип со планирање и валирање во слоеви од 30см (да се достават теренски испитувања за изработената позиција согласно со М.К.С. стандарди и прописи)    </t>
  </si>
  <si>
    <t xml:space="preserve">Набавка, транспорт и вградување на тампонски слој од дробен камен материјал со зрна Ф(0-63)мм, со планирање и набивање до потребна збиеност д=30cм под коловозната конструкција и банкина(двете страни на патот), спрема проектот (да се изврши теренско испитување за изработената позиција согласно МКС стандардите) </t>
  </si>
  <si>
    <t>Набавка, транспорт, спремање и  вградување на реден камен д(min)=30см во малтер д(min)=10см со претходна обработка на подлогата, за уредување на речно корито.</t>
  </si>
  <si>
    <r>
      <t xml:space="preserve">БАРАЊЕ ЗА ПОНУДИ - Тендер 2 - Дел 4 - </t>
    </r>
    <r>
      <rPr>
        <b/>
        <u val="single"/>
        <sz val="12"/>
        <rFont val="StobiSerif Regular"/>
        <family val="3"/>
      </rPr>
      <t>Анекс 4</t>
    </r>
    <r>
      <rPr>
        <b/>
        <sz val="12"/>
        <rFont val="StobiSerif Regular"/>
        <family val="3"/>
      </rPr>
      <t xml:space="preserve">
Реф. Бр.: LRCP-9034-MK-RFB-A.2.1.2 - Тендер 2 -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</si>
  <si>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  ПРЕДМЕР ПРЕСМЕТКА</t>
  </si>
  <si>
    <r>
      <t>Реконструкција на постоечка ул."Гошо Викентиев"</t>
    </r>
    <r>
      <rPr>
        <b/>
        <i/>
        <sz val="12"/>
        <rFont val="StobiSerif Regular"/>
        <family val="3"/>
      </rPr>
      <t xml:space="preserve"> </t>
    </r>
    <r>
      <rPr>
        <b/>
        <sz val="12"/>
        <rFont val="StobiSerif Regular"/>
        <family val="3"/>
      </rPr>
      <t>- Општина Кочани</t>
    </r>
  </si>
  <si>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rFont val="StobiSerif Regular"/>
        <family val="3"/>
      </rPr>
      <t xml:space="preserve"> </t>
    </r>
  </si>
  <si>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</si>
  <si>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</si>
  <si>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</si>
  <si>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b/>
        <sz val="12"/>
        <rFont val="StobiSerif Regular"/>
        <family val="3"/>
      </rPr>
      <t>НАПОМЕНА: За предметната улица Општината има изработено Основен сообраќаен проект за времен режим на сообраќај. Изведувачот ќе има обврска да  обезбеди  одобрение за времена измена на режимот на сообраќајот од надлежен орган пред отпочнување со градежните работи.</t>
    </r>
  </si>
  <si>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</si>
  <si>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 xml:space="preserve">НАПОМЕНА: Набавка, транспорт и поставување на целокупната предвидена сообраќајна сигнализација согласно основниот сообраќаен проект за предметната улица (хоризонтална и вертикална сигнализација) ќе се реализира од страна и на сметка на Општината. Оваа позиција ќе биде изведена по завршување на градежните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 </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</si>
  <si>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</si>
  <si>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</si>
  <si>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Вк. цена
(ден. без ДДВ)</t>
  </si>
  <si>
    <t>Изработка на проект на изведена состојба</t>
  </si>
  <si>
    <t>Обележување и осигурување на траса</t>
  </si>
  <si>
    <t>Орапавување, профилирање со стругање на коловозот до 3см дебелина и транспортирање на материјалот во депонија до 7 км одредена од страна на Инвеститорот</t>
  </si>
  <si>
    <t>Стругање на коловозот на длабина поголема од  3см и транспортирање на материјалот во депонија до 7км</t>
  </si>
  <si>
    <t>Сечење на вкупна дебелина на постоен асфалт на споеви</t>
  </si>
  <si>
    <t>I.5</t>
  </si>
  <si>
    <t>II. ТРОТОАРНА КОНСТРУКЦИЈА</t>
  </si>
  <si>
    <t>Рушење со ископ на постоечки тротоар со утовар и транспорт на градежниот шут до депонија на оддалеченост до 7км, средна д=10см</t>
  </si>
  <si>
    <t>Изработка на постелка на тротоар</t>
  </si>
  <si>
    <t xml:space="preserve">м2 </t>
  </si>
  <si>
    <t>Прскање со битуменска емулзија под завршен слој преку исчистена и сува површина 300-600 гр/м2</t>
  </si>
  <si>
    <t>Мачкање со разреден битумен РБ200 на деловите на вертикалните споеви на стар со нов асфалт</t>
  </si>
  <si>
    <t>Санирање на мрежасти пукнатини, ударни дупки и подолжни пукнатини со отвор поголем од 19мм, со засекување и гребење во правилен облик , чистење, прскање со битуменска емулзија и асфалтирање со БНХС16, д=6см</t>
  </si>
  <si>
    <t>Набавка, транспорт и поставување на бетонски рабници 18/24 см МБ40 на бетонска подлога  МБ 20</t>
  </si>
  <si>
    <t>Набавка транспорт и вградување асфалтен слој од БНХС 16, во случај на непредвидени појави и прекопи за атмосферска канализација</t>
  </si>
  <si>
    <t>тон</t>
  </si>
  <si>
    <t>III.8</t>
  </si>
  <si>
    <t>Вадење на постоечки капаци од шахти и сливници, нивно нивелирање и повторно поставување на истите капаци на новопроектираната кота врз армирано бетонска подлога МБ30, според детал</t>
  </si>
  <si>
    <t>III.9</t>
  </si>
  <si>
    <t xml:space="preserve">Изработка на АБ канали МБ30 , конструктивно армирани со Q335, поставени на подлога од дренажен материјал д=10см, и подложен бетон МБ20 со д=10см, и поставување на лиено железни решетки, комплет во се според детал  </t>
  </si>
  <si>
    <t>III ВКУПНО</t>
  </si>
  <si>
    <t>РЕКАПИТУЛАР - ул.„ Гошо Викентиев“:</t>
  </si>
  <si>
    <t>ВКУПНО за II. ТРОТОАРНА КОНСТРУКЦИЈА:</t>
  </si>
  <si>
    <t>СЕ ВКУПНО за ул.„Гошо Викентиев“: (ден. без ДДВ):</t>
  </si>
  <si>
    <t>Реконструкција на постојна ул."Раде Кратовче" - Општина Кочани</t>
  </si>
  <si>
    <t xml:space="preserve">Орапавување, профилирање со стругање на коловозот до 3см дебелина и транспортирање на материјалот во депонија одредена од страна на Инвеститорот, до 7 км </t>
  </si>
  <si>
    <t>Стругање на коловозот на длабина поголема од 3см и транспортирање на материјалот во депонија до 7км</t>
  </si>
  <si>
    <t>Набавка, транспорт и вградување на тампон со д=20см во збиена состојба со валирање за места каде е оштетен асфалтот поради прекопи и колапс на материјалот под лушпи</t>
  </si>
  <si>
    <t>Рушење со ископ на постоечки тротоар со утовар и транспорт на градежниот шут до депонија одредена од страна на Инвеститорот, на оддалеченост до 7км, Дср.=10см</t>
  </si>
  <si>
    <t xml:space="preserve">Набавка,транспорт и вградување на тампон со д=15см во збиена состојба со валирање </t>
  </si>
  <si>
    <t>Набавка, транспорт и вградување на горна носива подлога од слој БНХС16 д=5.0см</t>
  </si>
  <si>
    <t>Премачкување со разреден битумен РБ200  на вертикални споеви на стар со нов асфалт</t>
  </si>
  <si>
    <t>Порамнувачки слој од асфалт</t>
  </si>
  <si>
    <t>Санирање на мрежасти пукнатини, ударни дупки и подолжни пукнатини со отвор поголем од 19мм, со засекување и гребење во правилен облик (д=6см), чистење, прскање со битуменска емулзија и асфалтирање со БНХС16</t>
  </si>
  <si>
    <t xml:space="preserve">Набавка, транспорт и вградување асфалтен слој од БНХС16, во случај на непредвидени појави </t>
  </si>
  <si>
    <t>III.10</t>
  </si>
  <si>
    <t>РЕКАПИТУЛАР - ул.„ Раде Кратовче“:</t>
  </si>
  <si>
    <t>СЕ ВКУПНО за ул.„Раде Кратовче“: (ден. без ДДВ):</t>
  </si>
  <si>
    <t>РЕКАПИТУЛАР - Општина Кочани</t>
  </si>
  <si>
    <t>СЕ ВКУПНО за ул.„Гошо Викентиев“:</t>
  </si>
  <si>
    <t>СЕ ВКУПНО за ул.„Раде Кратовче“:</t>
  </si>
  <si>
    <t>СЕ ВКУПНО ОПШТИНА КОЧАНИ  (ден. без ДДВ):</t>
  </si>
  <si>
    <t>Набавка, транспорт и вградување на горна носива подлога од слој БНХС16 д=6,0см</t>
  </si>
  <si>
    <t>Име на Понудувачот:</t>
  </si>
  <si>
    <t>Име на овластениот потписник:</t>
  </si>
  <si>
    <t>Потпис и печат:</t>
  </si>
  <si>
    <t xml:space="preserve">  ПРЕДМЕР ПРЕСМЕТКА </t>
  </si>
  <si>
    <r>
      <t xml:space="preserve"> Реконструкција на локална улица „Панче Караѓозов“</t>
    </r>
    <r>
      <rPr>
        <b/>
        <sz val="12"/>
        <rFont val="Calibri"/>
        <family val="2"/>
      </rPr>
      <t xml:space="preserve"> </t>
    </r>
    <r>
      <rPr>
        <b/>
        <sz val="12"/>
        <rFont val="StobiSerifregular"/>
        <family val="0"/>
      </rPr>
      <t>- Општина Штип</t>
    </r>
  </si>
  <si>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</si>
  <si>
    <t>/</t>
  </si>
  <si>
    <t>Ед.мера</t>
  </si>
  <si>
    <t>Вк. цена 
(ден. без ДДВ)</t>
  </si>
  <si>
    <t xml:space="preserve">Обележување и осигурување на трасата спрема приложени графички  и нумерички податоци.                                 </t>
  </si>
  <si>
    <t>I.6</t>
  </si>
  <si>
    <t>II. ДОЛЕН СТРОЈ</t>
  </si>
  <si>
    <t>Машински ископ на земја 3,4 кат.  со утовар и транспорт на ископаниот материјал на растојание до 5 км.</t>
  </si>
  <si>
    <t>Машинско планирање и валирање на постелка за коловоз и тротоари со точност 1см.</t>
  </si>
  <si>
    <t>III.ГОРЕН СТРОЈ</t>
  </si>
  <si>
    <t>Набавка, транспорт и уградување на тампон од дробеник за тампонски слој на коловоз и торотоари со 100% збиеност со  планирање и валирање.</t>
  </si>
  <si>
    <r>
      <t>III.2</t>
    </r>
  </si>
  <si>
    <t>Набавка, транспорт и вградување на асфалт БНС22 д= 7см. прв слој.</t>
  </si>
  <si>
    <r>
      <t>III.3</t>
    </r>
  </si>
  <si>
    <t>Набавка, транспорт и вградување на асфалт бетон  АБ 11  д= 4см. втор слој.</t>
  </si>
  <si>
    <r>
      <t>III.4</t>
    </r>
  </si>
  <si>
    <t>Набавка, транспорт и уградување на бетонски рабници 18/24/100 врз подлога од бетон МБ 20.</t>
  </si>
  <si>
    <r>
      <t>III.5</t>
    </r>
  </si>
  <si>
    <r>
      <t>III.6</t>
    </r>
  </si>
  <si>
    <t>Набавка, транспорт и вградување на бетонски рабници 15/8/50 врз подлога од бетон МБ 20.</t>
  </si>
  <si>
    <r>
      <t>III.7</t>
    </r>
  </si>
  <si>
    <t>Подигање и спуштање на ревизиони шахти  на кота на нивелета.</t>
  </si>
  <si>
    <t>IV. ВЕРТИКАЛНА И ХОРИЗОНТАЛНА СИГНАЛИЗАЦИЈА</t>
  </si>
  <si>
    <r>
      <rPr>
        <b/>
        <sz val="12"/>
        <rFont val="StobiSerifregular"/>
        <family val="0"/>
      </rPr>
      <t>Вертикална сигнализација</t>
    </r>
    <r>
      <rPr>
        <sz val="12"/>
        <rFont val="StobiSerifregular"/>
        <family val="0"/>
      </rPr>
      <t xml:space="preserve">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t>
    </r>
  </si>
  <si>
    <t xml:space="preserve">шифра 201 - крстосување со пат со првенство на минување </t>
  </si>
  <si>
    <t>IV.2</t>
  </si>
  <si>
    <t>шифра 236 - забрана за запирање и паркирање</t>
  </si>
  <si>
    <t>IV.3</t>
  </si>
  <si>
    <t>шифра 302.1 - обележан пешачки премин</t>
  </si>
  <si>
    <t>IV.4</t>
  </si>
  <si>
    <t xml:space="preserve">шифра 306 - пат со првенство на минување </t>
  </si>
  <si>
    <t>IV.5</t>
  </si>
  <si>
    <t xml:space="preserve">Набавка, транспорт и монтажа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</si>
  <si>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r>
      <rPr>
        <b/>
        <sz val="12"/>
        <rFont val="StobiSerifregular"/>
        <family val="0"/>
      </rPr>
      <t>Хоризонтална сигнализација</t>
    </r>
    <r>
      <rPr>
        <sz val="12"/>
        <rFont val="StobiSerifregular"/>
        <family val="0"/>
      </rPr>
      <t xml:space="preserve">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t>
    </r>
  </si>
  <si>
    <t>IV.6</t>
  </si>
  <si>
    <t>Нанесување на тенкослојни ознаки во бела боја со рефлектирачки стаклени куглички</t>
  </si>
  <si>
    <t>V. КОМУНАЛНИ ИНСТАЛАЦИИ</t>
  </si>
  <si>
    <t>V.1</t>
  </si>
  <si>
    <r>
      <t>V.2</t>
    </r>
  </si>
  <si>
    <r>
      <t xml:space="preserve">Набавка, транспорт и вградување на ПВЦ цевки </t>
    </r>
    <r>
      <rPr>
        <sz val="12"/>
        <rFont val="Arial"/>
        <family val="2"/>
      </rPr>
      <t>Ø</t>
    </r>
    <r>
      <rPr>
        <sz val="12"/>
        <rFont val="StobiSerifregular"/>
        <family val="0"/>
      </rPr>
      <t>100 за комунални инсталации.</t>
    </r>
  </si>
  <si>
    <r>
      <t>V.3</t>
    </r>
  </si>
  <si>
    <t>Набавка, транспорт и уградување на сепариран песок околу ПВЦ цевки.</t>
  </si>
  <si>
    <r>
      <t>V.4</t>
    </r>
  </si>
  <si>
    <t>Изработка на А.Б. контролни шахти со димензии 0.50 х 0.50 х 0.80м и дебелина на ѕидовите 0.15м со метален капак за тротоари.</t>
  </si>
  <si>
    <r>
      <t>V.5</t>
    </r>
  </si>
  <si>
    <t>Набавка,транспорт и вградување на дробеник за санирање на прекопи со планирање и валирање.</t>
  </si>
  <si>
    <t>V ВКУПНО</t>
  </si>
  <si>
    <t>РЕКАПИТУЛАР - улица „Панче Караѓозов“:</t>
  </si>
  <si>
    <t>ВКУПНО за II. ДОЛЕН СТРОЈ:</t>
  </si>
  <si>
    <t>ВКУПНО за IV. ВЕРТИКАЛНА И ХОРИЗОНТАЛНА СИГНАЛИЗАЦИЈА:</t>
  </si>
  <si>
    <t>ВКУПНО за V. КОМУНАЛНИ ИНСТАЛАЦИИ:</t>
  </si>
  <si>
    <t xml:space="preserve">СЕ ВКУПНО за улица „Панче Караѓозов“ (денари без ДДВ): </t>
  </si>
  <si>
    <t>Реконструкција на крстосница помеѓу ул.„Сремски фронт“ и ул.„Борис Крајгер“ - Општина Штип</t>
  </si>
  <si>
    <t>Коли
чина</t>
  </si>
  <si>
    <t>Вк. Цена
(ден. без ДДВ)</t>
  </si>
  <si>
    <t xml:space="preserve">ПАТНА ИНФРАСТРУКТУРА </t>
  </si>
  <si>
    <t>улица „Сремски фронт“ км 0+000,00 до км 0+194,88</t>
  </si>
  <si>
    <t>Обележување и осигурување на трасата и рабовите на раскрсниците</t>
  </si>
  <si>
    <t>Попречно и подолжно сечење на постоечки асфалт со дебелина до д=20см</t>
  </si>
  <si>
    <t>Демонтажа на стари рабници со утовар и транспорт до депонија на 8 км</t>
  </si>
  <si>
    <t xml:space="preserve">Изработка на земјани насипи со машинско набивање во слоеви од 20-30см со довезена земја </t>
  </si>
  <si>
    <t xml:space="preserve">Изработка на тампонски слој со материјал од дробен камен д=30см (набавка, транспорт, вградување и контрола на квалитет) </t>
  </si>
  <si>
    <t>Премачкување на слоевите на стар и нов асфалт со РБ200 како и на работните слоеви</t>
  </si>
  <si>
    <t>Прскање на емулзија на спојот помеѓу БНС 22 и АБ 11 со нестабилна (катјонска) емулзија од 0.3-0.5 гр/м2</t>
  </si>
  <si>
    <t xml:space="preserve">Набавка, транспорт и вградување на асфалт бетон тип АБ 11 д=4см </t>
  </si>
  <si>
    <t xml:space="preserve">Набавка, транспорт и вградување на битуменизиран носив слој БНС 22 д=12см </t>
  </si>
  <si>
    <r>
      <t xml:space="preserve">Набавка, транспорт и вградување на две ПВЦ крути цевки </t>
    </r>
    <r>
      <rPr>
        <sz val="12"/>
        <rFont val="Arial"/>
        <family val="2"/>
      </rPr>
      <t>Ø</t>
    </r>
    <r>
      <rPr>
        <sz val="12"/>
        <rFont val="StobiSerif Regular"/>
        <family val="3"/>
      </rPr>
      <t xml:space="preserve">100 за попречни премини за инсталации </t>
    </r>
  </si>
  <si>
    <t>улица „Борис Крајгер“ км 0+000,00 до км 0+141,61</t>
  </si>
  <si>
    <t>Нивелирање на постоечки шахти. Рушење околу шахта со одвоз на вишок материјал, бетонирање со МБ 30 и армирање со Ø 14 на 10см</t>
  </si>
  <si>
    <t>I.7</t>
  </si>
  <si>
    <t>Дислокација на улично осветлување со утовар и транспорт до одлагалиште по избор на Инвеститорот</t>
  </si>
  <si>
    <t>I.8</t>
  </si>
  <si>
    <t>Дислокација на столб за јарбол со утовар и транспорт до одлагалиште по избор на Инвеститорот</t>
  </si>
  <si>
    <t>Изработка - планирање и валирање на постелка (планум) на коловоз и тротоар</t>
  </si>
  <si>
    <t xml:space="preserve">Изработка на тампонски слој со материјал од дробен камен д=30 см за коловоз и д=20 см за тротоари (набавка, транспорт, вградување и контрола на квалитетот) </t>
  </si>
  <si>
    <t xml:space="preserve">Набавка, транспорт и вградување на две ПВЦ крути цевки Ø110 за попречни премини за инсталации </t>
  </si>
  <si>
    <t xml:space="preserve">IV. СООБРАЌАЈНА СИГНАЛИЗАЦИЈА И ОПРЕМА на крстосница помеѓу ул.„Сремски фронт“ и ул.„Борис Крајгер“ </t>
  </si>
  <si>
    <r>
      <t xml:space="preserve">Хоризонтална сигнализација
</t>
    </r>
    <r>
      <rPr>
        <sz val="12"/>
        <rFont val="StobiSerif Regular"/>
        <family val="3"/>
      </rPr>
      <t>(во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t>
    </r>
  </si>
  <si>
    <t>Нанесување на тенкослојни ознаки во жолта боја со рефлектирачки стаклени куглички</t>
  </si>
  <si>
    <r>
      <t xml:space="preserve">Вертикална сигнализација
</t>
    </r>
    <r>
      <rPr>
        <sz val="12"/>
        <rFont val="StobiSerif Regular"/>
        <family val="3"/>
      </rPr>
      <t>(во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t>
    </r>
  </si>
  <si>
    <t xml:space="preserve">Сообраќајни знаци: </t>
  </si>
  <si>
    <t>Шифра на знакот 201 - крстосување на пат со првенство на премин</t>
  </si>
  <si>
    <t>Шифра на знакот 236 - забрана за запирање и паркирање</t>
  </si>
  <si>
    <t>Шифра на знакот 302.1 - Обележан пешачки премин</t>
  </si>
  <si>
    <t xml:space="preserve">Шифра на знакот 306 - Пат со првенство на минување </t>
  </si>
  <si>
    <t>IV.7</t>
  </si>
  <si>
    <t xml:space="preserve">Шифра на знакот 321 - Дозволено обиколување од двете страни </t>
  </si>
  <si>
    <t>IV.8</t>
  </si>
  <si>
    <t>Шифра на знакот 330 - Стојалиште за автобус</t>
  </si>
  <si>
    <t>IV.9</t>
  </si>
  <si>
    <t>Шифра на знакот 366 - Престројување на возила (по ситуација)</t>
  </si>
  <si>
    <t>IV.10</t>
  </si>
  <si>
    <t>IV.11</t>
  </si>
  <si>
    <t xml:space="preserve">Шифра на знакот 9.09 - Елемент за означување на сообраќаен остров </t>
  </si>
  <si>
    <t>IV.12</t>
  </si>
  <si>
    <r>
      <rPr>
        <b/>
        <sz val="12"/>
        <rFont val="StobiSerif Regular"/>
        <family val="3"/>
      </rPr>
      <t>СВЕТЛОСНА СООБРАЌАЈНА СИГНАЛИЗАЦИЈА</t>
    </r>
    <r>
      <rPr>
        <sz val="12"/>
        <rFont val="StobiSerif Regular"/>
        <family val="3"/>
      </rPr>
      <t xml:space="preserve"> </t>
    </r>
    <r>
      <rPr>
        <b/>
        <sz val="12"/>
        <rFont val="StobiSerif Regular"/>
        <family val="3"/>
      </rPr>
      <t>И ОПРЕМА</t>
    </r>
    <r>
      <rPr>
        <sz val="12"/>
        <rFont val="StobiSerif Regular"/>
        <family val="3"/>
      </rPr>
      <t xml:space="preserve"> </t>
    </r>
  </si>
  <si>
    <t>IV.13</t>
  </si>
  <si>
    <t>Обичен поцинкуван семафорски столб со анкер и поставување со вклучена целосна изведба на темел, според проектни цртежи</t>
  </si>
  <si>
    <t>IV.14</t>
  </si>
  <si>
    <t xml:space="preserve">Конзолен поцинкуван семафорски столб со анкер и поставување со вклучена целосна изведба на темел, според проектни цртежи </t>
  </si>
  <si>
    <t>IV.15</t>
  </si>
  <si>
    <r>
      <t xml:space="preserve">ЛЕД лантерни - возачки </t>
    </r>
    <r>
      <rPr>
        <sz val="12"/>
        <rFont val="StobiSerifRegular"/>
        <family val="0"/>
      </rPr>
      <t xml:space="preserve">Ø210 со монтажа </t>
    </r>
  </si>
  <si>
    <t>IV.16</t>
  </si>
  <si>
    <t xml:space="preserve">ЛЕД лантерни - возачки Ø300 со монтажа </t>
  </si>
  <si>
    <t>IV.17</t>
  </si>
  <si>
    <t xml:space="preserve">ЛЕД ланерни - пешачки  Ø210 со монтажа </t>
  </si>
  <si>
    <t>IV.18</t>
  </si>
  <si>
    <t>Контролен уред за светлосна сигнализација со 16 сигнални групи и контролен панел со потребни заштити (заштита од електро-магнетни празнења, заштита на црвена сигнална група, заштита на конфликтни ситуации итн.), сместен во ормар базиран на рак систем, со анкер постоље и темел и со потребни елементи за вентилација и заштита од кондензација и прашина и вклучена целокупна потребна опрема и кабли за поврзување на напонска мрежа како и посебен дел за рачно активирање на мод на жолто трепкање. Во цената се вклучени и трошоците за набавка, транспорт, монтажа, испитување, програмирање и пуштање во работа. (сертификат за МКС EN 12675:2017)</t>
  </si>
  <si>
    <t>IV.19</t>
  </si>
  <si>
    <t xml:space="preserve">Манипулативна шахта за семафори со целосна изведба </t>
  </si>
  <si>
    <t>IV.20</t>
  </si>
  <si>
    <t>Пластична цевка  Ø100</t>
  </si>
  <si>
    <t>IV.21</t>
  </si>
  <si>
    <t>Полиетиленско црево за заштита Ø32</t>
  </si>
  <si>
    <t>IV.22</t>
  </si>
  <si>
    <t xml:space="preserve">Кабел за заземјување P/F 1x16 со поставување </t>
  </si>
  <si>
    <t>IV.23</t>
  </si>
  <si>
    <t>Кабел за лантерни PPOO 24x1,5 со поставување</t>
  </si>
  <si>
    <t>IV.29</t>
  </si>
  <si>
    <t>Градежни работи за прекоп широк 0,3м и длабок 0,8, (сечење на асфалт ископ на тампонски материјал (машински) и поставување на цевка, покривање со тампонски материјал и набивање) и асфалтирање со работна рака.</t>
  </si>
  <si>
    <t>IV.31</t>
  </si>
  <si>
    <t>Метални држачи за ПВЦ цевка Ø100 со поставување (во бетон)</t>
  </si>
  <si>
    <t xml:space="preserve">V. ЕЛЕКТРИЧНИ ИНСТАЛАЦИИ на крстосница помеѓу ул.„Сремски фронт“ и ул.„Борис Крајгер“ </t>
  </si>
  <si>
    <t>V.2</t>
  </si>
  <si>
    <r>
      <t>Набавка, транспорт и положување (во претходно припремен кабловски ров) на кабел од типот NY2Y-J 4x10мм</t>
    </r>
    <r>
      <rPr>
        <sz val="12"/>
        <rFont val="Arial"/>
        <family val="2"/>
      </rPr>
      <t>²</t>
    </r>
    <r>
      <rPr>
        <sz val="12"/>
        <rFont val="StobiSerif Regular"/>
        <family val="3"/>
      </rPr>
      <t xml:space="preserve"> комплет со приклучување на кабелот во столбовите со соодветни папучи, со сиот врзен, споен, носив материјал, спремно за употреба</t>
    </r>
  </si>
  <si>
    <t>V.3</t>
  </si>
  <si>
    <t>Набавка, транспорт и полагање (во претходно припремен кабловски ров) на челично поцинкувана лента Fe/ZN30x4мм според DIN EN 50164-2 (VDE0182 дел 202), со задоволување на IEC 62305 (VDE0185-305), комплет со вкрсни плочки и сиот потребен врзен, споен, носив материјал, спремно за употреба</t>
  </si>
  <si>
    <t>V.4</t>
  </si>
  <si>
    <t>Набавка, транспорт и полагање на PVC ГАЛ штитник</t>
  </si>
  <si>
    <t>V.5</t>
  </si>
  <si>
    <t>Набавка, транспорт и полагање на PVC опоменска лента во црвена боја со натпис „ВНИМАНИЕ ЕНЕРГЕТСКИ КАБЕЛ“</t>
  </si>
  <si>
    <t>V.6</t>
  </si>
  <si>
    <t xml:space="preserve">Набавка, транспорт и растурање на ситен песок за постелка и прекривка на кабелот во два слоеви од по 10см со нивелирање и порамнување </t>
  </si>
  <si>
    <t>V.7</t>
  </si>
  <si>
    <t>V.8</t>
  </si>
  <si>
    <r>
      <t xml:space="preserve">Набавка, транспорт и монтажа на бетоски фундамент (МБ30) со димензија 100х100х100см, комплет со анкер, отвор </t>
    </r>
    <r>
      <rPr>
        <sz val="12"/>
        <rFont val="Arial"/>
        <family val="2"/>
      </rPr>
      <t>Ø</t>
    </r>
    <r>
      <rPr>
        <sz val="12"/>
        <rFont val="StobiSerif Regular"/>
        <family val="3"/>
      </rPr>
      <t xml:space="preserve">160мм изведен со крута PVC цевка </t>
    </r>
    <r>
      <rPr>
        <sz val="12"/>
        <rFont val="Arial"/>
        <family val="2"/>
      </rPr>
      <t>Ø</t>
    </r>
    <r>
      <rPr>
        <sz val="12"/>
        <rFont val="StobiSerif Regular"/>
        <family val="3"/>
      </rPr>
      <t>160мм со должина од 1м за магистрално водење на кабли низ фундаментот и две гибливи црева Ø70мм за полагање на доводен и одводен кабел до светилката, во сé според техничките цртежи дадени во прилог, комплет со сите потребни земјено-градежни работи</t>
    </r>
  </si>
  <si>
    <t>V.9</t>
  </si>
  <si>
    <t xml:space="preserve">Набавка, транспорт и  полагање на крута PVC цевка Ø110мм за изведба на кабловска канализација за премин под улица според детал даден во прилог </t>
  </si>
  <si>
    <t>V.10</t>
  </si>
  <si>
    <t>Мерење на отпорност на заземјување на столбовите, мерење на отпорност на распорстирање на заштитниот заземјувач со издавање на атест за исправност на инсталацијата</t>
  </si>
  <si>
    <t>V.11</t>
  </si>
  <si>
    <t xml:space="preserve">Мерење на средна погонска осветленост со издавање на атест </t>
  </si>
  <si>
    <t>V.12</t>
  </si>
  <si>
    <t xml:space="preserve">Изработка на проект на изведена состојба од овластена проектантска куќа </t>
  </si>
  <si>
    <t>РЕКАПИТУЛАР за крстосница помеѓу ул.„Сремски фронт“ и ул.„Борис Крајгер“:</t>
  </si>
  <si>
    <t>ВКУПНО за 00. ПРИПРЕМНИ РАБОТИ:</t>
  </si>
  <si>
    <t>ВКУПНО за V. СООБРАЌАЈНА СИГНАЛИЗАЦИЈА И ОПРЕМА:</t>
  </si>
  <si>
    <t>ВКУПНО за VI. ЕЛЕКТРО ИНСТАЛАЦИИ:</t>
  </si>
  <si>
    <t>СЕ ВКУПНО за крстосница помеѓу ул.„Сремски фронт“ и ул.„Борис Крајгер“: (ден. без ДДВ):</t>
  </si>
  <si>
    <t>ПОТПОРЕН ЅИД</t>
  </si>
  <si>
    <t xml:space="preserve">Дооформување на темелната јама со рачен ископ </t>
  </si>
  <si>
    <t>II. ЗЕМЈАНИ РАБОТИ</t>
  </si>
  <si>
    <t>Машински ископ на земја од III категорија</t>
  </si>
  <si>
    <t>Машинско засипување на земја III категорија</t>
  </si>
  <si>
    <t>Рачно досипување на земја</t>
  </si>
  <si>
    <t>Набавка, транспорт и постилање на тампонски слој 30-40см со набивање до збиеност на завршниот слој од 40MPa</t>
  </si>
  <si>
    <t>III. БЕТОНИРАЧКИ РАБОТИ</t>
  </si>
  <si>
    <t>Бетонирање на армирано-бегтонски темели под потпорни ѕидови со МБ 30</t>
  </si>
  <si>
    <t>Бетонирање на армирано-бетонски потпорни ѕидови со МБ 30</t>
  </si>
  <si>
    <t>IV. АРМИРАЧКИ РАБОТИ</t>
  </si>
  <si>
    <t>Набавка, транспорт и монтажа на арматура до 12 мм</t>
  </si>
  <si>
    <t>V. БРАВАРСКИ РАБОТИ</t>
  </si>
  <si>
    <t>Монтажа на постоечка ограда на новопроектиран потпорен ѕид со претходно мало прекројување на истата по потреба</t>
  </si>
  <si>
    <t>РЕКАПИТУЛАР ЗА ПОТПОРЕН ЅИД</t>
  </si>
  <si>
    <t>ВКУПНО за II. ЗЕМЈАНИ РАБОТИ:</t>
  </si>
  <si>
    <t>ВКУПНО за III. БЕТОНИРАЧКИ РАБОТИ:</t>
  </si>
  <si>
    <t>ВКУПНО за IV. АРМИРАЧКИ РАБОТИ:</t>
  </si>
  <si>
    <t>ВКУПНО за V. БРАВАРСКИ РАБОТИ:</t>
  </si>
  <si>
    <t>СЕ ВКУПНО за ПОТПОРЕН ЅИД:  Се Вкупно:</t>
  </si>
  <si>
    <t>ВКУПНО за ПАТНА ИНФРАСТРУКТУРА на ул.„Сремски фронт“ и ул.„Борис Крајгер“</t>
  </si>
  <si>
    <t>ВКУПНО за ПОТПОРЕН ЅИД</t>
  </si>
  <si>
    <t>СЕ ВКУПНО за крстосница помеѓу ул.„Сремски фронт“ и ул.„Борис Крајгер“ (ден.без ДДВ)</t>
  </si>
  <si>
    <t>РЕКАПИТУЛАР - Општина Штип</t>
  </si>
  <si>
    <t>СЕ ВКУПНО за ул.„Панче Караѓозов“:</t>
  </si>
  <si>
    <t>СЕ ВКУПНО за крстосница помеѓу ул.„Сремски фронт“ и ул.„Борис Крајгер“:</t>
  </si>
  <si>
    <t>СЕ ВКУПНО ОПШТИНА Штип (ден. без ДДВ):</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</si>
  <si>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</si>
  <si>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</si>
  <si>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Одбележување и исколчување на трасата и геодетско следење на изградбата на објектот</t>
  </si>
  <si>
    <t>Ископ на земја во широк откоп со утовар и транспорт во депонија на растојание до 5км, одредена од страна на Инвеститор</t>
  </si>
  <si>
    <t>Нивелирање и набивање на подтлото</t>
  </si>
  <si>
    <t>Набавка, транспорт и вградување на насип од мешан шлунковит материјал од позајмица дефинирана од страна на Инвеститорот, со набивање до потребна збиеност, Д=25см</t>
  </si>
  <si>
    <t>II.6</t>
  </si>
  <si>
    <t>ПРОПУСТ Ф800</t>
  </si>
  <si>
    <t>Набавка, транспорт и вградување на тампонски слој од дробен камен, со набивање до потребна збиеност Д=30см</t>
  </si>
  <si>
    <t>Изработка на механичка стабилизирана банкина од дробен камен, Л=1721,4м, Ш=0.75м,  со пад 4% према надворешна ивица  (1721.4 х 0.75 х 0.07)</t>
  </si>
  <si>
    <t>Изработка на асфалтни риголи со БНХС 16, со широчина од 50см, Д=7см.</t>
  </si>
  <si>
    <t>Набавка, транспорт и поставување на бетонски ивичњаци 18/24 см МБ40 на бетонска подлога  МБ 20 (према детал, при изработка на асфалтна ригола)</t>
  </si>
  <si>
    <t>Набавка, транспорт и поставување на бетонски ивичњаци 18/24см МБ40 на бетонска подлога МБ 20, при изработка на остров за усмерување.</t>
  </si>
  <si>
    <t>IV. ОДВОДНУВАЊЕ  (Книга 2 Атмосферска канализација)</t>
  </si>
  <si>
    <t>Геодетски работи</t>
  </si>
  <si>
    <t>Одбележување и исколчување на трасата и геодетско следење на изградбата на атмосферска канализација</t>
  </si>
  <si>
    <t>Земјани работи</t>
  </si>
  <si>
    <t>IV.2.1</t>
  </si>
  <si>
    <t>IV.2.2</t>
  </si>
  <si>
    <t>IV.2.3</t>
  </si>
  <si>
    <t>Набавка, транспорт и уградување на гранулиран песок или шљунак, камена ситнеж 0-12мм за постелка на цевководот 10см испод цевка. Збиеноста на материјалот на постелката да изнесува минимум 95% по проктор. (422 х 0.80 х 0.10),  материјал од позајмица дефинирана од страна на Инвеститор</t>
  </si>
  <si>
    <t>IV.2.4</t>
  </si>
  <si>
    <t>IV.2.5</t>
  </si>
  <si>
    <t>Набавка, транспорт и уградување на шљунковит материјал за исполнување на ров испод коловозна конструкција од позајмиште одредено од страна на Инвеститор, со набивање на слоеви од 20см. Збиеноста на материјалот да изнесува минимум 95% по проктор</t>
  </si>
  <si>
    <t>Монтажни работи</t>
  </si>
  <si>
    <t>IV.3.1</t>
  </si>
  <si>
    <t>Набавка, транспорт и монтажа на канализациони полиетиленски ребрасти коекструдирани цевки, класа SH 8 со двоен ѕид и полукружно ребро тип Б, споеви со муф, комплет со испитување на водонепропусност.</t>
  </si>
  <si>
    <t>DN/OD 250/160мм</t>
  </si>
  <si>
    <t>DN/OD 200/160мм</t>
  </si>
  <si>
    <t>DN/OD 250мм</t>
  </si>
  <si>
    <t>IV.3.2</t>
  </si>
  <si>
    <r>
      <t>Набавка, транспорт и монтажа на полиетиленска коса рачва 45</t>
    </r>
    <r>
      <rPr>
        <sz val="12"/>
        <rFont val="Calibri"/>
        <family val="2"/>
      </rPr>
      <t>ᵒ</t>
    </r>
    <r>
      <rPr>
        <sz val="12"/>
        <rFont val="StobiSerif Regular"/>
        <family val="3"/>
      </rPr>
      <t xml:space="preserve"> за канализациони ребрасти цевки, класа SN 8.</t>
    </r>
  </si>
  <si>
    <t>Објекти на мрежа</t>
  </si>
  <si>
    <t>IV.4.1</t>
  </si>
  <si>
    <t>До 2.00м</t>
  </si>
  <si>
    <t>IV.4.2</t>
  </si>
  <si>
    <t>IV.4.3</t>
  </si>
  <si>
    <t>IV.4.4</t>
  </si>
  <si>
    <t>V.  ХОРИЗОНТАЛНА И ВЕРТИКАЛНА СИГНАЛИЗАЦИЈА (Сообраќаен проект)</t>
  </si>
  <si>
    <t>(103.1) Опасна кривина на лево</t>
  </si>
  <si>
    <t>(103.2) Опасна кривина на десно</t>
  </si>
  <si>
    <t>(202) Задолжително запирање (СТОП)</t>
  </si>
  <si>
    <t>(235(30)) Ограничување на брзината на движење на 30км/ч</t>
  </si>
  <si>
    <t>(306) Пат со првенство на минување</t>
  </si>
  <si>
    <t>(352) Пат резервиран за сообраќај на моторни возила</t>
  </si>
  <si>
    <t>(353) Завршеток на пат резервиран за сообраќај на моторни возила</t>
  </si>
  <si>
    <t>(360) Назив на населено место</t>
  </si>
  <si>
    <t>(361) Завршеток на населено место</t>
  </si>
  <si>
    <t>(363) Патоказ кон Ново Владевци во лево</t>
  </si>
  <si>
    <t>V.13</t>
  </si>
  <si>
    <t>(363) Патоказ кон Ново Владевци во десно</t>
  </si>
  <si>
    <t>V.14</t>
  </si>
  <si>
    <t>(504.1) Дополнителна табла</t>
  </si>
  <si>
    <t>V.15</t>
  </si>
  <si>
    <t>(504.2) Дополнителна табла</t>
  </si>
  <si>
    <t>V.16</t>
  </si>
  <si>
    <t xml:space="preserve">(9.01) Столбчиња за покажување насоки 
Набавка, транспорт и монтажа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40х40х50см </t>
  </si>
  <si>
    <t>ВКУПНО за IV. ОДВОДНУВАЊЕ:</t>
  </si>
  <si>
    <t>ВКУПНО за V. ХОРИЗОНТАЛНА И ВЕРТИКАЛНА СИГНАЛИЗАЦИЈА:</t>
  </si>
  <si>
    <r>
      <t xml:space="preserve">БАРАЊЕ ЗА ПОНУДИ - Тендер 2 - Дел 4  - </t>
    </r>
    <r>
      <rPr>
        <b/>
        <u val="single"/>
        <sz val="12"/>
        <rFont val="StobiSerif Regular"/>
        <family val="3"/>
      </rPr>
      <t>Анекс 4</t>
    </r>
    <r>
      <rPr>
        <b/>
        <sz val="12"/>
        <rFont val="StobiSerif Regular"/>
        <family val="3"/>
      </rPr>
      <t xml:space="preserve">
Реф. Бр.: LRCP-9034-MK-RFB-A.2.1.2 - Тендер 2 -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</si>
  <si>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Улица во Василево покрај канал за наводнување - Општина Василево</t>
  </si>
  <si>
    <t>Машински ископ на површински хумусен материјал 70% и во широк откоп, просечната дебелина на слој од 20см, со утовар и транспорт на материјалот во депонија до 5,00км.</t>
  </si>
  <si>
    <t>Машински ископ на земја III и IV категорија во широк откоп на места каде патот е во ископ со туркање и разастирање на материјалот до местото на вградување до далечина од 60м.</t>
  </si>
  <si>
    <t>Рачен ископ на земја III и IV категорија за темел на потпорен ѕид со утовар и транспорт на материјалот до 500м.</t>
  </si>
  <si>
    <t>Машинско планирање и валирање на подтлото со погодни механички средства до потребна збиеност. Збиеноста треба да биде s=100% од максимална лабораториска збиеност по стандардната Прокторова постапка</t>
  </si>
  <si>
    <t>Изработка на насип од материјал од ископ и од позајмиште одредено од страна на Инвеститорот,  донесен на местото на вградување. Насипувањето на материјалот да се врши во слоеви од по 30см и да се набие со соодветни маханички средства до потребната збиеност.</t>
  </si>
  <si>
    <t>Набавка, транспорт и вградување на тампонски материјал од дробен камен д=30мм со набивање до потребна збиеност. (Пред нанесување тампонскиот материјал да биде геомеханички испитан према важечките стандарди и одобрен од надзор.)</t>
  </si>
  <si>
    <t>Изработка на механичка стабилизирана банкина од дробен камен со набивање, Л=419.36 м, Ш=0.5м,  д=7см</t>
  </si>
  <si>
    <t>Набавка, транспорт и вградување на битуминизиран носив слој  БНХС 16 со дебелина д=7,00см</t>
  </si>
  <si>
    <t>IV. ОДВОДНУВАЊЕ-потпорни ѕидови и отвори за одводнување</t>
  </si>
  <si>
    <t>Претходни и припремни работи</t>
  </si>
  <si>
    <t>IV.1.1</t>
  </si>
  <si>
    <t>Одбележување и исколчување на трасата и геодетско следење на изградбата на објектот.</t>
  </si>
  <si>
    <t>Земјени работи</t>
  </si>
  <si>
    <t>IV.2.2.</t>
  </si>
  <si>
    <t>Разни работи</t>
  </si>
  <si>
    <t>Бетонирање на АБ потпорен ѕид од МБ 30 со потребна оплата</t>
  </si>
  <si>
    <t>Набавка, сечење и вградување на мрежна арматура Q188 за потпорниот ѕид заедно со дистанцери</t>
  </si>
  <si>
    <t>IV.3.3</t>
  </si>
  <si>
    <t>IV.3.4</t>
  </si>
  <si>
    <t>V. ХОРИЗОНТАЛНА И ВЕРТИКАЛНА СИГНАЛИЗАЦИЈА</t>
  </si>
  <si>
    <r>
      <t xml:space="preserve">Вертикална сигнализацијa
</t>
    </r>
    <r>
      <rPr>
        <sz val="12"/>
        <rFont val="StobiSerif Regular"/>
        <family val="3"/>
      </rPr>
      <t>(во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t>
    </r>
  </si>
  <si>
    <t xml:space="preserve">(103.1) Опасна кривина на лево </t>
  </si>
  <si>
    <t xml:space="preserve">(103.2) Опасна кривина на десно </t>
  </si>
  <si>
    <t xml:space="preserve">(105.1) Крстосување со спореден пат од лева страна </t>
  </si>
  <si>
    <t xml:space="preserve">(105.2) Крстосување со спореден пат од десна страна </t>
  </si>
  <si>
    <t xml:space="preserve">(202) Задолжително запирање </t>
  </si>
  <si>
    <t xml:space="preserve">(235(20)) Ограничување на брзина на движење на 20Км/ч </t>
  </si>
  <si>
    <t xml:space="preserve">(306)  Пат со првенство на минување </t>
  </si>
  <si>
    <t xml:space="preserve">(505 (50м)) Дополнителна табла </t>
  </si>
  <si>
    <t>VI. ЕЛЕКТРО ИНСТАЛАЦИИ</t>
  </si>
  <si>
    <t>VI.1</t>
  </si>
  <si>
    <t>Набавка и поставување на кабловска канализација од безхалогена полиетиленска цевка со голема густина, четирицевка 20х40мм+20х50мм. Се поставува во ров со ш=40см и длабочина од 60 цм под тампонскиот слој.  Во позицијата да се земе ископ на ров за полагање, одвоз на вишок земја од ископ до депонија одредена од страна на Инвеститорот, поставување на трака за предупредување и песок со дебелина на слој д=10см над цевката. Пресметката на позицијата за 1м комплетно поставена канализација</t>
  </si>
  <si>
    <t>Набавка и поставување на ПЕ Шахта за кабловска канализација со капак за ревизија (800х325)</t>
  </si>
  <si>
    <t>VI ВКУПНО</t>
  </si>
  <si>
    <t>РЕКАПИТУЛАР - Улица во Василево покрај канал за наводнување - Општина Василево“:</t>
  </si>
  <si>
    <t>СЕ ВКУПНО за Улица во Василево покрај канал за наводнување- Општина Василево“:  (ден. без ДДВ):</t>
  </si>
  <si>
    <t>Обележување и исколчување на трасата и геодетско следење на изградбата на објектот.</t>
  </si>
  <si>
    <t>Отстранување на хумусен слој со дебелина од 20см, со вадење на корења од растенија и дрвја, заедно со утовар и транспорт во депонија на растојание до 10,00км. (2439 х 0.2)</t>
  </si>
  <si>
    <t>Ископ на земја во широк откоп со утовар и танспорт во депонија на растојание до 10,00км, одредена од страна на Инвеститорот</t>
  </si>
  <si>
    <t>Набивање на подтлото</t>
  </si>
  <si>
    <t>Набавка, транспорт и вградување на насип од мешан шљунковит материјал со набивање до потребна збиеност Д=15см , материјал од позајмица дефинира од Инвеститор</t>
  </si>
  <si>
    <t>Набавка, транспорт и вградување на дробен камен Дмин.=30см, со набивање до потребна збиеност. (431,8 х 1,68)</t>
  </si>
  <si>
    <t>Изработка на механичка стабилизирана банкина од дробен камен со Ш=75см, д=7см и пад 4% према надворешна ивица (431,8 х 0,75 х 2)</t>
  </si>
  <si>
    <t>IV.  ХОРИЗОНТАЛНА и ВЕРТИКАЛНА СИГНАЛИЗАЦИЈА</t>
  </si>
  <si>
    <t xml:space="preserve">(105) Крстосување со спореден пат под прав агол </t>
  </si>
  <si>
    <t xml:space="preserve">(105 )Крстосување со спореден пат под прав агол </t>
  </si>
  <si>
    <t xml:space="preserve">(201) Крстосување со пат со првенство на минување </t>
  </si>
  <si>
    <t xml:space="preserve">(208) Забрана за сообраќај на товарни моторни возила </t>
  </si>
  <si>
    <t xml:space="preserve">(235(20)) Ограничување на брзината на движење на 20Км/ч </t>
  </si>
  <si>
    <t xml:space="preserve">(306) Пат со првенство на минување </t>
  </si>
  <si>
    <t xml:space="preserve">(354) Слеп пат </t>
  </si>
  <si>
    <t xml:space="preserve">(504.1) Дополнителна табла </t>
  </si>
  <si>
    <t xml:space="preserve">(505 (430)) Дополнителна табла </t>
  </si>
  <si>
    <t xml:space="preserve">V. ЕЛЕКТРО ИНСТАЛАЦИИ: </t>
  </si>
  <si>
    <t>Набавка и поставување на кабловска канализација од безхалогена полиетиленска цевка со голема густина, четирицевка 20х40+20х50мм. Се поставува во ров со ш=40см под тампонскиот слој. Длабочината на поставување минимум 60см. Во позицијата да се земе ископ на ров за полагање, одвоз на вишок земја од ископ до депонија одредена од страна на Инвеститорот, поставување на трака за предупредување и песок со дебелина на слој д=10см над цевката. Пресметката на позицијата за 1м комплетно поставена канализација</t>
  </si>
  <si>
    <t>РЕКАПИТУЛАР - ИЗГРАДБА НА УЛИЦА ВО С.ГРАДОШОРЦИ - Општина Василево:</t>
  </si>
  <si>
    <t>ВКУПНО за IV. ХОРИЗОНТАЛНА И ВЕРТИКАЛНА СИГНАЛИЗАЦИЈА:</t>
  </si>
  <si>
    <t>ВКУПНО за V. ЕЛЕКТРО ИНСТАЛАЦИИ:</t>
  </si>
  <si>
    <t>РЕКАПИТУЛАР - Општина (Општина Василево)</t>
  </si>
  <si>
    <t>СЕ ВКУПНО ОПШТИНА ВАСИЛЕВО  (ден. без ДДВ):</t>
  </si>
  <si>
    <t>Реконструкција на локална улица „Христијан Тодоровски Карпош“, с.Чешиново - Општина Чешиново - Облешево</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</si>
  <si>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b/>
        <sz val="12"/>
        <rFont val="StobiSerif Regular"/>
        <family val="3"/>
      </rPr>
      <t>НАПОМЕНА:За предметната улица Општината има изработено Основен сообраќаен проект за времен режим на сообраќај. Изведувачот ќе има обврска да  обезбеди  одобрение за времена измена на режимот на сообраќајот од надлежен орган пред отпочнување со градежните работи.</t>
    </r>
  </si>
  <si>
    <t>Обележување и осигурување на трасата</t>
  </si>
  <si>
    <t>Расчистување на теренот со одвоз до депонија одредена од страна на Инвеститорот</t>
  </si>
  <si>
    <t>Изработка на подтло на места на проширување на коловоз</t>
  </si>
  <si>
    <t>Изработка на постелка-планум на долен строј</t>
  </si>
  <si>
    <t>под коловоз</t>
  </si>
  <si>
    <t>под тротоар</t>
  </si>
  <si>
    <t>под коловоз на проширување</t>
  </si>
  <si>
    <t>банкини</t>
  </si>
  <si>
    <t>Гребење на постоечки асфалт до потребната кота со дебелина на слој од 2-4см</t>
  </si>
  <si>
    <t>Чистење на површини по извршено гребење со компресор</t>
  </si>
  <si>
    <t>Премачкување на гребените површини со битуменска емулзија преку исчистена и сува површина 300-600 гр/м2</t>
  </si>
  <si>
    <t>Набавка и монтажа на рабници МБ40 18/24 поставени на слој од бетон МБ20</t>
  </si>
  <si>
    <t>Набавка и монтажа на рабници МБ40 8/20 поставени на слој од бетон МБ20</t>
  </si>
  <si>
    <t>Набавка и монтажа на бехатон плочки со д=6см за тротоари врз слој од ситен песок со дебелина на слој од 3-5 см и заполнување на фугите со песок по извршена монтажа</t>
  </si>
  <si>
    <t>III.11</t>
  </si>
  <si>
    <t>IV. ОБЈЕКТИ</t>
  </si>
  <si>
    <t>Атмосферски сливници</t>
  </si>
  <si>
    <t>Набавка и монтажа на лиено железна решетка за сливник класа Д600</t>
  </si>
  <si>
    <t xml:space="preserve">Вкупно сливници: </t>
  </si>
  <si>
    <t>Канал за атмосферски води</t>
  </si>
  <si>
    <t>Бетонски работи</t>
  </si>
  <si>
    <t>Бетонирање на дно на атмосферски канал со претходно армирање МБ30 д=15см (на кампади) од 1,0м и формирање на фуга со д=1см</t>
  </si>
  <si>
    <t>Бетонирање на ѕидовите на атмосферски канал МБ30 д=15см, со оплатирање и претходно армирање на кампади   од 1,0м и формирање на фуга со д=1см. При вградување да се користи вибратор (Средна висина на каналот изнесува 1,25м)</t>
  </si>
  <si>
    <t>Заливање на фугите со битуменски кит по извршено бетонирање на кампадите на каналот со ширина на фуга 1цм и длабочина 15цм</t>
  </si>
  <si>
    <t>Армирачки работи</t>
  </si>
  <si>
    <t>Набавка, кроење и поставување на ребраста арматура РА Ф 10мм со потребен број на дистанцери, согласно арматурниот план и детали</t>
  </si>
  <si>
    <t>Вкупно канал за атмосферски води:</t>
  </si>
  <si>
    <t>Цеваст пропуст</t>
  </si>
  <si>
    <t>Машински ископ во тесен откоп на земја 3-та и 4-та категорија за прижопуст со ширина од 1,20м средна длабочина од 1,65м со утовар и транспорт до депонија одредена од страна на Инвеститорот</t>
  </si>
  <si>
    <t>Рачен докоп на ров за порамнување до потребна навелета со просечно 0,05 м3/м2</t>
  </si>
  <si>
    <t xml:space="preserve">Набавка, транспорт и вградување на дробен камен со д=15цм на дно на ров до потребна збиеност </t>
  </si>
  <si>
    <t>Поставување на слој од мршав бетон МБ15 со дебелина на слој од 10цм на дно на влезна и излезна градба</t>
  </si>
  <si>
    <t>Бетонирање на дно на влезна и излезна градба со претходно армирање, МБ30 д=20см</t>
  </si>
  <si>
    <t>Бетонирање на ѕидови на влезна и излезна градба со оплатирање и претходно армирање. При вградување да се користи вибратор</t>
  </si>
  <si>
    <t>Набавка, транспорт, кроење и поставување на арматурна мрежа Q335 со потребен број на дистанцери, согласно арматурниот план и детали</t>
  </si>
  <si>
    <t>Набавка, транспорт и монтажа на АБ вибропресувана цевка Ф600мм врз слој од набиен тампон со дебелина на слој 20см</t>
  </si>
  <si>
    <t>Вкупно цевен пропуст:</t>
  </si>
  <si>
    <t>V. КАБЛОВСКА КАНАЛИЗАЦИЈА</t>
  </si>
  <si>
    <t>Набавка и поставување на кабловска канализација од безхалогена полиетиленска цевка со голема густина, четирицевка 2х40мм+2х50мм.  Се поставува во ров со ш=40см и длабочина на поставување мин 60см, под тампонскиот слој на тротоарот.  Во позицијата да се земе во предвид ископ на ров за полагање, одвоз на вишок земја од ископ до депонија одредена од Инвеститорот, поставување на трака за предупредување и песок со дебелина на слој од 10см над цевката. Пресметката на позицијата за 1м комплетно поставена канализација</t>
  </si>
  <si>
    <t>Набавка, транспорт и монтажа на ПЕ кабловски ревизиони шахти за кабловска канализација со капак за ревизија (800х325)</t>
  </si>
  <si>
    <t>VI. ХОРИЗОНТАЛНА И ВЕРТИКАЛНА СИГНАЛИЗАЦИЈА</t>
  </si>
  <si>
    <r>
      <t xml:space="preserve">Вертикална сигнализација
</t>
    </r>
    <r>
      <rPr>
        <sz val="12"/>
        <rFont val="StobiSerif Regular"/>
        <family val="3"/>
      </rPr>
      <t xml:space="preserve">(во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 </t>
    </r>
  </si>
  <si>
    <t xml:space="preserve">Набавка, транспорт и монтажа на сообраќаен знак, шифра на знак 201 </t>
  </si>
  <si>
    <t>VI.2</t>
  </si>
  <si>
    <t>Набавка, транспорт и монтажа на сообраќаен знак, шифра на знак 235 (за 30км/час)</t>
  </si>
  <si>
    <t>VI.3</t>
  </si>
  <si>
    <t>Набавка, транспорт и монтажа на сообраќаен знак, шифра на знак 237</t>
  </si>
  <si>
    <t>VI.4</t>
  </si>
  <si>
    <t>Набавка, транспорт и монтажа на сообраќаен знак, шифра на знак 303</t>
  </si>
  <si>
    <t>VI.5</t>
  </si>
  <si>
    <r>
      <t xml:space="preserve">Хоризонтална сигнализација </t>
    </r>
    <r>
      <rPr>
        <sz val="12"/>
        <rFont val="StobiSerif Regular"/>
        <family val="3"/>
      </rPr>
      <t xml:space="preserve">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t>
    </r>
  </si>
  <si>
    <t>VI.6</t>
  </si>
  <si>
    <t>РЕКАПИТУЛАР - ул.„Христијан Тородовски Карпош“,  с.Чешиново, општина Чешиново-Облешево:</t>
  </si>
  <si>
    <t>ВКУПНО за IV. ОБЈЕКТИ:</t>
  </si>
  <si>
    <t>ВКУПНО за V. КАБЛОВСКА КАНАЛИЗАЦИЈА:</t>
  </si>
  <si>
    <t>ВКУПНО за VI. ХОРИЗОНТАЛНА И ВЕРТИКАЛНА СИГНАЛИЗАЦИЈА:</t>
  </si>
  <si>
    <t>СЕ ВКУПНО за ул.„Христијан Тородовски Карпош“,  с.Чешиново, општина Чешиново-Облешево:  (ден. без ДДВ):</t>
  </si>
  <si>
    <t>РЕКАПИТУЛАР - Општина Чешиново-Облешево</t>
  </si>
  <si>
    <t>СЕ ВКУПНО за ул.„Христијан Тородовски Карпош“,  с.Чешиново, општина Чешиново-Облешево:</t>
  </si>
  <si>
    <r>
      <t>СЕ ВКУПНО ОПШТИНА Чешиново-Облешево</t>
    </r>
    <r>
      <rPr>
        <b/>
        <i/>
        <sz val="12"/>
        <rFont val="StobiSerif Regular"/>
        <family val="3"/>
      </rPr>
      <t xml:space="preserve"> </t>
    </r>
    <r>
      <rPr>
        <b/>
        <sz val="12"/>
        <rFont val="StobiSerif Regular"/>
        <family val="3"/>
      </rPr>
      <t>(ден. без ДДВ):</t>
    </r>
  </si>
  <si>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</si>
  <si>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Машински ископ на земја III и IV категорија во широк откоп на места каде патот е во ископ со утовар и транспорт на материјалот во депонија одредена од Инвеститор на растојание до 5,00км.</t>
  </si>
  <si>
    <t>Изградба на улица во село Градошорци - Општина Василево</t>
  </si>
  <si>
    <t>СЕ ВКУПНО за улица во село Градошорци - Општина Василево“:  (ден. без ДДВ):</t>
  </si>
  <si>
    <t>СЕ ВКУПНО за  Локален пат од Ново Владевци до Старо Владевци - Општина Василево</t>
  </si>
  <si>
    <t>СЕ ВКУПНО за  Улица во Василево покрај канал за наводнување- Општина Василево“:</t>
  </si>
  <si>
    <t>СЕ ВКУПНО за  Улица во село Градошорци - Општина Василево</t>
  </si>
  <si>
    <t xml:space="preserve">Набавка,транспорт и вградување на тампон со д=20см во збиена состојба со валирање за места каде е оштетен асфалт поради прекопи </t>
  </si>
  <si>
    <t>Набавка,транспорт и вградување на тротоарни бекатон плочки со д=6см врз подлога од песок со д=3-5 см</t>
  </si>
  <si>
    <t xml:space="preserve">Набавка,транспорт и вградување на тампон со д=15см .во збиена состојба со валирање </t>
  </si>
  <si>
    <t>Вадење на постоечки рабници со утовар и транспорт на депонија одредена од страна на Инвеститор до 7км</t>
  </si>
  <si>
    <t>Набавка,транспорт и изведба на тротоарни бехатон плочки со д=6см врз подлога од песок со д=3-5 см</t>
  </si>
  <si>
    <t>Сечење на коловоз од асфалт.</t>
  </si>
  <si>
    <t>Набавка, транспорт и вградување на павер елементи 20/10/6 врз подлога од ситна камена ризла д=3-5см.</t>
  </si>
  <si>
    <t>Кршење на постоечки асфалт со утовар и транспорт до депонија одредена од страна на Инвеститор до 8 км</t>
  </si>
  <si>
    <t>Кршење на постоечки тротоари и површини од бетон и бехатон, утовар и транспорт до депонија одредена од Инвеститор до 8 км</t>
  </si>
  <si>
    <t xml:space="preserve">Орапавување со профилирање, сечење и стругање од 0-6см и транспорт на материјалот до депонија одредена од страна на Инвеститор до 5 км </t>
  </si>
  <si>
    <t xml:space="preserve">Машински ископ до потребна кота, на земја III и IV категорија и стар тампон, утовар и транспорт до депонија одредена од страна на Инвеститор до 8 км </t>
  </si>
  <si>
    <t>Набавка, транспорт и вградување на бехатон плочки д=6см за тротоари поставени врз слој од песок до д=3-5см.</t>
  </si>
  <si>
    <t>Набавка, транспорт и вградување на бетонски рабник за тротоар со димензии 6/20 МБ40 врз бетонска подлога МБ20</t>
  </si>
  <si>
    <t>Набавка, транспорт и вградување на бетонски рабник за тротоар со димензии 18/24 МБ40 врз  бетонска подлога МБ20</t>
  </si>
  <si>
    <t>Демонтажа на стари рабници со утовар и транспорт до депонија одредена од страна на Инвеститор на 8 км</t>
  </si>
  <si>
    <t>Кршење на постоечки асфалт, утовар и транспрот до депонија одредена од страна на Инвеститор до 8 км</t>
  </si>
  <si>
    <t>Кршење на постоечки тротоари и површини од бетон и бехатон, утовар и транспорт до депонија одредена од страна на Инвеститор до 8 км</t>
  </si>
  <si>
    <t>Изработка на земјани насипи со машинско набивање во слоеви од 20-30см со довезена земја од ископ или од позајмица одредена од Инвеститор.</t>
  </si>
  <si>
    <t>Набавка, транспорт и вградување на бехатон плочки д=6см за тротоари,врз слој од песок со д=3-5см.</t>
  </si>
  <si>
    <t>Набавка, транспорт и вградување на бетонски рабник за тротоар, со димензии 18/24 МБ40 врз бетонска подлога МБ20</t>
  </si>
  <si>
    <t>Набавка, транспорт и вградување на бетонски рабници за тротоар, со димензии 6/20 МБ40 врз бетонска подлога МБ20</t>
  </si>
  <si>
    <t>Ископ (рачен и машински) на кабловски ров со димензија 0,8 х 0,4 м во земја од III и IV категорија за полагање на НН кабел со повторно затрупување, планирање на земјата,со утовар и одвоз на вишокот земја до депонија до 15 км и враќање на трасата во првобитна состојба</t>
  </si>
  <si>
    <t>Отстранување на постоечка ограда со одложување во депонија одрдена од страна на Инвеститор</t>
  </si>
  <si>
    <t>Отстранување на постоечки потпорен ѕид со одложување во депонија одрдена од страна на Инвеститор</t>
  </si>
  <si>
    <t>Отстранување на постоечки темел од постоечки потпорен ѕид со одложување во депонија одрдена од страна на Инвеститор</t>
  </si>
  <si>
    <t>Бетонирање на подлога за армирано-бетонски темели за потпорни ѕидови со МБ30</t>
  </si>
  <si>
    <t>Машинско сечење на асфалтен коловоз со дебелина од 10 см на спој стар со нов асфалт</t>
  </si>
  <si>
    <t>Изработка на банкини б=0.5м со механичка стабилизација со дробен камен според графички прилози</t>
  </si>
  <si>
    <t>Рушење на постоечки асфалт Дср.=10см, со утовар и транспорт до депонија одредена од страна на Инвеститорот</t>
  </si>
  <si>
    <t>Отстранување на хумусен слој со дебелина од 20см, со вадење на корења од растенија со утовар и транспорт до депонија одредена од страна на Инветитор до 5,00 км. (6114.466 х 0.2)</t>
  </si>
  <si>
    <t>Продолжување на постоечки цеваст пропуст ф500 мм за 1,50 м. Ги опфаќа следните позиции: ископ на земја, набавка, транспорт и поставување на:
- слој од песок d=10см, 
- подлога од мршав бетон d=15см,
- АБ монтажна цевка ф500 мм,
- АБ излезна глава и камена калдрма.</t>
  </si>
  <si>
    <t>Изработка на монтажен цеваст пропуст со ископ на земја, набавка, транспорт и поставување на:
- подлога од мршав бетон МБ 15 d=15см,
- АБ монтажни цевки со L=2.5м меѓусебно споени со бетон МБ30 во потребната оплата на влез и излез од пропустите,
- со регулирање на водениот ток пред и после пропустот,
- со редење на камена калдрма 150х150х20см, залиена со бетон према приложените детали:</t>
  </si>
  <si>
    <t>Набавка, транспорт и вградување на асфалтен  битуменизиран носив слој БНХС16,  д=7,00см.</t>
  </si>
  <si>
    <t>Машински ископ на ров, земја III и IV кат. во и вон присуство на подземни води со потребно подупирање во зависност од хидролошките услови на земјата, длабочина на ископ до 2.00м, со утовар и транспорт на материјалот во депонија одредена од страна на Инвеститор на растојание до 5.00 км. (371 х 80%)</t>
  </si>
  <si>
    <t>Рачен ископ на ров, земја III и IV кат. во и вон присуство на подземни води со претходно подупирање во зависност од хидрогеолошките услови на земјата и планирање на дното на ровот со точност +/-2см, длабочина на ископ до 2.00м, со утовар и транспорт на материјалот во депонија одредена од страна на Инвеститор на растојание до 5.00км. (371 х 20%)</t>
  </si>
  <si>
    <t>Набавка, транспорт и уградување на гранулиран песок или шљунак, камена ситнеж 0-12мм за обложување на цевоводот околу и изнад цева ви висина доо 30см од темето, со рачно затрупување и набивање на слоеви. (422 х 0.07 х 0.55)материјал од позајмица дефинирана од страна на Инвеститор</t>
  </si>
  <si>
    <t xml:space="preserve">Набавка,транспорт и комплет изработка на ревизиона шахта. Се состои од следните позиции: -Монтажна полипрополенска шахта со кружна основа, пречник Ф1000мм со уградена кинета и скалила. Приклучокот за довод и одвод да се изведат во согласност со проектот. -Лиен железен поклопец во се според EN124, светол отвор Ф600мм и класа на носивост D400, фиксиран за рамот.  -Бетонски прстен за капак. -Докопување на земја III и IV кат. со потребна оплата и затрупување околу шахта со гранулиран песок и шљунак, максимална големина на зрно до 32мм, со набивање во слоеви, збиеност мин 95% по проктор. (Поделба на шахта према висина - одкинета до капак)   </t>
  </si>
  <si>
    <t xml:space="preserve">Набавка,транспорт и комплет изработка на уличен сливник, составен од следните позиции:        -Армирано бетонска цевфка Ф400/1000,      -Подлога од песок и бетонска подлога со потребна арматура,   -Решетка со светол отвор 400х400мм класа на носивост С250,   -Армирано бетонски прстен за решетка,  -Уградување на приклучен муф за цева Ф160мм со обработка на продорот со еластичен кит, во се према продолжен детал.     </t>
  </si>
  <si>
    <t>Набавка, транспорт и изработка на приклучок на цевка Ф250мм во постоечка ревизиона шахта со обработка на продорот со еластичен кит.</t>
  </si>
  <si>
    <t>Набавка,транспорт и комплет изработка на испусна градба према приложен детал.</t>
  </si>
  <si>
    <t xml:space="preserve">Машински ископ на земја III и IV категорија во широк откоп </t>
  </si>
  <si>
    <t>Рачен ископ на земја III и IV категорија за темел на потпорен ѕид, со утовар и транспорт до депонија одредена од страна на Инвеститор до 5 км</t>
  </si>
  <si>
    <t>Оформување на отвори за одводнување со цевка Ф200, во оваа позиција спаѓа: 
-Штемување на ѕидот на постоечкиот трапезен бетонски канал,
-Набавка, транспорт и вградување на коругирана ПЕ цевка Ф200 во потпорниот ѕид и ѕидот на каналот</t>
  </si>
  <si>
    <t>Оформување на плитки отвори за одводнување, во оваа позиција спаѓа: 
-Штемување на ѕидот на постоечки трапезен бетонски канал,
-Оформување на отвор 25х25 во потпорниот ѕид</t>
  </si>
  <si>
    <t>Ископ на земја во широк откоп во материјал 3-та и 4-та категорија во делот за проширување на коловоз со утовар и одвоз до депонија одредена од Инвеститор,  на оддалеченост до 10км</t>
  </si>
  <si>
    <t>Изработка на насип од земјан материјал од ископ, во слоеви со набивање</t>
  </si>
  <si>
    <t xml:space="preserve">Набавка,транспорт и уградување на тампонски слој од дробен камен </t>
  </si>
  <si>
    <t>Утовар и одвоз на материјал од гребење со камион на локација одредена од Инвеститор на оддалеченост до 10км</t>
  </si>
  <si>
    <t>Набавка,транспорт и изработка на битуменизиран носив слој БНХС 16 д=7см на дел за проширување</t>
  </si>
  <si>
    <t>Набавка,транспорт и изработка на битуменизиран носив слој БНХС16 д=4-7см на дел за санација на постоен коловоз</t>
  </si>
  <si>
    <t>Набавка,транспорт и изработка на абечки слој АБ 11 д=4 см</t>
  </si>
  <si>
    <t>Набавка,транспорт и монтажа на префабрикувани атмосферски сливници од ПЕ врз слој од бетонска подлога со дебелина од 15см со горен дел од 300мм и излез за цевка од 160 мм</t>
  </si>
  <si>
    <t>Машински ископ во тесен откоп на земја 3-та и 4-та категорија за атмосферски канал со ширина од 0,90м средна длабочина од 1,25м, со утовар и транспорт до депонија одредена од страна на Инвеститор.</t>
  </si>
  <si>
    <t>Рачен докоп на ров и порамнување до потребна нивелета со просечно 0,05 м3/м2, со утовар и транспорт до депонија одредена од страна на Инвеститор.</t>
  </si>
  <si>
    <t>Довоз и насипување на тампон со набивање со завршна дебелина на слој 15 см на дно на ров до потребна збиеност со точност +-2см.</t>
  </si>
  <si>
    <t>Изведба на АБ монтажен капак за атмосферски канал со претходно армирање и негување на бетонот до постигнување на конечна јакост на бетонот по 28 дена, МБ30 со дебелина на капак 15см и должина од 1,0м</t>
  </si>
  <si>
    <t>Машински ископ на  ров 0.8 х 0.40 за комунални инсталации во земја 3 и 4 категорија со утовар и транспорт на ископаниот материјал со камион во депонија на растојание до 5км.</t>
  </si>
  <si>
    <r>
      <t>Набавка, транспорт и монтажа на топло поцинкуван трисегментен столб изработен од безшавен цеваст профил со следнава опрема: 
- LED светилка изработена од алуминиум, механички појачано стакло со минимален степен на отпорност на удар од IK08, степен на механичка заштита на оптичкиот дел на светилката IP66, степен на механичка заштита на делот на предспојниот уред минимум IP43, со номинална моќност од 95 W ± 5 W, 220-240 V, 50-60 Hz, 3000K, фактор на корекција на моќност &gt;0.8 (гаранција минимум 3 години) 
- топло поцинкувана еднокрака лира со соодветен механизам за прицвртстување, основа изработена од безшавен цеваст профил Ø98мм и карак со</t>
    </r>
    <r>
      <rPr>
        <sz val="11"/>
        <rFont val="StobiSerifRegular"/>
        <family val="0"/>
      </rPr>
      <t xml:space="preserve"> должина од 50см изработен од безшавен цеваст профил Ø76 мм
- вградена разводна табла согласно EN стандардите, со клеми за довод и одвод , еден автоматски осигурувачи тип C10A и степен на заштита мин. IP54
- шемирано со бакарна жица со напречен пресек од мин. 1мм² и изолација отпорна на температура до 90</t>
    </r>
    <r>
      <rPr>
        <sz val="11"/>
        <rFont val="StobiSerifIt Regular"/>
        <family val="3"/>
      </rPr>
      <t>°</t>
    </r>
    <r>
      <rPr>
        <sz val="11"/>
        <rFont val="StobiSerifRegular"/>
        <family val="0"/>
      </rPr>
      <t>C во согласност со CEI20, во согласност со EN 60598-1, EN 60598-2-3
- комплет со сите потребни земјено-градежни работи и сиот потребен врзен, споен, носив материјал, спремно за употреба</t>
    </r>
  </si>
  <si>
    <t>СЕ ВКУПНО за Реконструкција и ревитализација на локален пат од Ново Владевци до Старо Владевци - Општина Василево: (ден. без ДДВ):</t>
  </si>
  <si>
    <t>РЕКАПИТУЛАР - Реконструкција и ревитализација на локален пат од Ново Владевци до Старо Владевци - Општина Василево: (ден. без ДДВ):</t>
  </si>
  <si>
    <t>Реконструкција и ревиталитализација на локален пат од Ново Владевци до Старо Владевци - Општина Василево</t>
  </si>
  <si>
    <t>СЕ ВКУПНО за КНИГА 1: Градежно-конструктивен дел -Нискоградба - 
фаза патишта:</t>
  </si>
  <si>
    <t xml:space="preserve">Вадење на постоечки рабници и нивно депонирање на депонија одредена од Инвеститор до 7км </t>
  </si>
  <si>
    <t>Машински ископ на коловоз од ситна камена коцка д=10см со утовар и транспорт со камион во депонија одредена од Инвеститор на растојание до 5км.</t>
  </si>
  <si>
    <t>Демонтажа на постоечки бетонски рабници 18/24/100 со утовар транспорт во депонија одредена од Инвеститор  на растојание до 5км.</t>
  </si>
  <si>
    <t>Рушење  на тротоари од бетон со д=10 см. со утовар и транспорт со камион во депонија одредена од Инвеститор на растојание до 5км.</t>
  </si>
  <si>
    <t>Рушење на тротоари од асфалт  со д=7 см со утовар и транспорт со камион во депонија одредена од Инвеститор на растојание до 5 км.</t>
  </si>
  <si>
    <t>Машински ископ до потребна кота, на земја III и IV категорија и стар тампон, утовар и транспорт до депонија одредена од Инвеститор на растојание до 8 км</t>
  </si>
  <si>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</si>
  <si>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</si>
  <si>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r>
      <t xml:space="preserve">Набавка, транспорт и вградување на слој, под површината </t>
    </r>
    <r>
      <rPr>
        <b/>
        <sz val="12"/>
        <rFont val="StobiSerifregular"/>
        <family val="0"/>
      </rPr>
      <t>на пропустот</t>
    </r>
    <r>
      <rPr>
        <sz val="12"/>
        <rFont val="StobiSerifregular"/>
        <family val="0"/>
      </rPr>
      <t>, за подобрување на почва од добро гранулиран некохерентен материјал со максимално зрно од 31.5мм и дебелина на слој од д=20см</t>
    </r>
  </si>
  <si>
    <t>Набавка, транспорт и вградување на асфалтен битуменизиран носив слој БНХС 16, д=7см</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</si>
</sst>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00\ _д_е_н_."/>
    <numFmt numFmtId="173" formatCode="#,##0.00\ [$ден.-42F]"/>
    <numFmt numFmtId="174" formatCode="0.0000%"/>
    <numFmt numFmtId="175" formatCode="0.0"/>
  </numFmts>
  <fonts count="64">
    <font>
      <sz val="11"/>
      <color theme="1"/>
      <name val="Calibri"/>
      <family val="2"/>
    </font>
    <font>
      <sz val="11"/>
      <color indexed="8"/>
      <name val="Calibri"/>
      <family val="2"/>
    </font>
    <font>
      <sz val="10"/>
      <name val="Arial"/>
      <family val="2"/>
    </font>
    <font>
      <b/>
      <sz val="11"/>
      <color indexed="8"/>
      <name val="StobiSerif Regular"/>
      <family val="3"/>
    </font>
    <font>
      <b/>
      <sz val="12"/>
      <name val="StobiSerif Regular"/>
      <family val="3"/>
    </font>
    <font>
      <sz val="12"/>
      <name val="StobiSerif Regular"/>
      <family val="3"/>
    </font>
    <font>
      <sz val="12"/>
      <name val="StobiSerifregular"/>
      <family val="0"/>
    </font>
    <font>
      <b/>
      <sz val="12"/>
      <name val="StobiSerifregular"/>
      <family val="0"/>
    </font>
    <font>
      <b/>
      <u val="single"/>
      <sz val="12"/>
      <name val="StobiSerif Regular"/>
      <family val="3"/>
    </font>
    <font>
      <sz val="12"/>
      <color indexed="8"/>
      <name val="Calibri"/>
      <family val="2"/>
    </font>
    <font>
      <b/>
      <sz val="12"/>
      <color indexed="8"/>
      <name val="StobiSerif Regular"/>
      <family val="3"/>
    </font>
    <font>
      <sz val="11"/>
      <color indexed="8"/>
      <name val="StobiSerif Regular"/>
      <family val="3"/>
    </font>
    <font>
      <b/>
      <i/>
      <sz val="12"/>
      <name val="StobiSerif Regular"/>
      <family val="3"/>
    </font>
    <font>
      <sz val="12"/>
      <name val="MAC C Times"/>
      <family val="1"/>
    </font>
    <font>
      <sz val="12"/>
      <name val="Calibri"/>
      <family val="2"/>
    </font>
    <font>
      <b/>
      <sz val="12"/>
      <name val="Times New Roman"/>
      <family val="1"/>
    </font>
    <font>
      <sz val="12"/>
      <name val="Times New Roman"/>
      <family val="1"/>
    </font>
    <font>
      <b/>
      <sz val="12"/>
      <name val="Calibri"/>
      <family val="2"/>
    </font>
    <font>
      <b/>
      <sz val="14"/>
      <name val="StobiSerifRegular"/>
      <family val="0"/>
    </font>
    <font>
      <sz val="12"/>
      <name val="Arial"/>
      <family val="2"/>
    </font>
    <font>
      <b/>
      <sz val="12"/>
      <color indexed="8"/>
      <name val="Times New Roman"/>
      <family val="1"/>
    </font>
    <font>
      <sz val="12"/>
      <name val="StobiSerifRegular"/>
      <family val="0"/>
    </font>
    <font>
      <sz val="11"/>
      <name val="StobiSerif Regular"/>
      <family val="3"/>
    </font>
    <font>
      <b/>
      <sz val="11"/>
      <name val="StobiSerif Regular"/>
      <family val="3"/>
    </font>
    <font>
      <sz val="11"/>
      <name val="StobiSerifRegular"/>
      <family val="0"/>
    </font>
    <font>
      <sz val="11"/>
      <name val="StobiSerifIt Regula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top style="medium"/>
      <bottom style="thin"/>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right style="thin"/>
      <top style="thin"/>
      <bottom style="thin"/>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right style="thin"/>
      <top style="medium"/>
      <bottom>
        <color indexed="63"/>
      </bottom>
    </border>
    <border>
      <left style="medium"/>
      <right style="thin"/>
      <top>
        <color indexed="63"/>
      </top>
      <bottom>
        <color indexed="63"/>
      </bottom>
    </border>
    <border>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thin"/>
    </border>
    <border>
      <left/>
      <right/>
      <top style="thin"/>
      <bottom style="thin"/>
    </border>
    <border>
      <left style="thin"/>
      <right style="medium"/>
      <top style="medium"/>
      <bottom style="medium"/>
    </border>
    <border>
      <left/>
      <right style="thin"/>
      <top>
        <color indexed="63"/>
      </top>
      <bottom style="thin"/>
    </border>
    <border>
      <left style="medium"/>
      <right style="thin"/>
      <top style="medium"/>
      <bottom style="medium"/>
    </border>
    <border>
      <left/>
      <right style="thin"/>
      <top style="medium"/>
      <bottom style="medium"/>
    </border>
    <border>
      <left/>
      <right style="thin"/>
      <top style="medium"/>
      <bottom style="thin"/>
    </border>
    <border>
      <left/>
      <right/>
      <top style="medium"/>
      <bottom style="thin"/>
    </border>
    <border>
      <left/>
      <right style="medium"/>
      <top style="medium"/>
      <bottom style="thin"/>
    </border>
    <border>
      <left style="thin"/>
      <right/>
      <top>
        <color indexed="63"/>
      </top>
      <bottom style="thin"/>
    </border>
    <border>
      <left/>
      <right/>
      <top>
        <color indexed="63"/>
      </top>
      <bottom style="thin"/>
    </border>
    <border>
      <left>
        <color indexed="63"/>
      </left>
      <right style="medium"/>
      <top>
        <color indexed="63"/>
      </top>
      <bottom style="thin"/>
    </border>
    <border>
      <left style="thin"/>
      <right/>
      <top style="thin"/>
      <bottom style="medium"/>
    </border>
    <border>
      <left/>
      <right/>
      <top style="thin"/>
      <bottom style="medium"/>
    </border>
    <border>
      <left style="thin"/>
      <right style="thin"/>
      <top style="medium"/>
      <bottom style="medium"/>
    </border>
    <border>
      <left/>
      <right/>
      <top style="medium"/>
      <bottom style="medium"/>
    </border>
    <border>
      <left style="thin"/>
      <right/>
      <top style="medium"/>
      <bottom>
        <color indexed="63"/>
      </bottom>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top style="medium"/>
      <bottom style="medium"/>
    </border>
    <border>
      <left/>
      <right style="thin"/>
      <top style="thin"/>
      <bottom>
        <color indexed="63"/>
      </bottom>
    </border>
    <border>
      <left/>
      <right/>
      <top style="medium"/>
      <bottom>
        <color indexed="63"/>
      </bottom>
    </border>
    <border>
      <left/>
      <right/>
      <top>
        <color indexed="63"/>
      </top>
      <bottom style="mediu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medium"/>
      <bottom>
        <color indexed="63"/>
      </bottom>
    </border>
    <border>
      <left style="medium"/>
      <right style="medium"/>
      <top/>
      <bottom style="medium"/>
    </border>
    <border>
      <left>
        <color indexed="63"/>
      </left>
      <right style="medium"/>
      <top style="thin">
        <color indexed="8"/>
      </top>
      <bottom>
        <color indexed="63"/>
      </bottom>
    </border>
    <border>
      <left style="medium"/>
      <right style="medium"/>
      <top style="medium"/>
      <botto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style="medium"/>
      <right style="medium"/>
      <top style="thin"/>
      <bottom>
        <color indexed="63"/>
      </bottom>
    </border>
    <border>
      <left style="medium"/>
      <right style="thin"/>
      <top>
        <color indexed="63"/>
      </top>
      <bottom style="medium"/>
    </border>
    <border>
      <left/>
      <right style="thin"/>
      <top>
        <color indexed="63"/>
      </top>
      <bottom style="medium"/>
    </border>
    <border>
      <left style="medium"/>
      <right style="medium"/>
      <top/>
      <bottom/>
    </border>
    <border>
      <left style="medium"/>
      <right>
        <color indexed="63"/>
      </right>
      <top>
        <color indexed="63"/>
      </top>
      <bottom>
        <color indexed="63"/>
      </bottom>
    </border>
    <border>
      <left style="thin"/>
      <right style="thin"/>
      <top/>
      <bottom style="medium"/>
    </border>
    <border>
      <left style="thin"/>
      <right style="thin"/>
      <top style="medium"/>
      <bottom>
        <color indexed="63"/>
      </bottom>
    </border>
    <border>
      <left style="thin"/>
      <right style="thin">
        <color indexed="8"/>
      </right>
      <top>
        <color indexed="63"/>
      </top>
      <bottom style="thin">
        <color indexed="8"/>
      </botto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style="medium"/>
      <right/>
      <top style="medium"/>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44">
    <xf numFmtId="0" fontId="0" fillId="0" borderId="0" xfId="0" applyFont="1" applyAlignment="1">
      <alignment/>
    </xf>
    <xf numFmtId="0" fontId="9" fillId="0" borderId="0" xfId="0" applyFont="1" applyFill="1" applyAlignment="1">
      <alignment/>
    </xf>
    <xf numFmtId="172" fontId="44" fillId="0" borderId="0" xfId="0" applyNumberFormat="1" applyFont="1" applyFill="1" applyAlignment="1">
      <alignment horizontal="center"/>
    </xf>
    <xf numFmtId="0" fontId="44" fillId="0" borderId="0" xfId="0" applyFont="1" applyFill="1" applyAlignment="1">
      <alignment/>
    </xf>
    <xf numFmtId="0" fontId="9" fillId="0" borderId="0" xfId="0" applyFont="1" applyFill="1" applyBorder="1" applyAlignment="1">
      <alignment/>
    </xf>
    <xf numFmtId="0" fontId="0" fillId="0" borderId="0" xfId="0" applyBorder="1" applyAlignment="1">
      <alignment/>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41" fontId="4" fillId="0" borderId="13" xfId="0" applyNumberFormat="1" applyFont="1" applyFill="1" applyBorder="1" applyAlignment="1">
      <alignment horizontal="right"/>
    </xf>
    <xf numFmtId="0" fontId="6" fillId="0" borderId="14" xfId="0" applyFont="1" applyFill="1" applyBorder="1" applyAlignment="1">
      <alignment horizontal="center" vertical="top"/>
    </xf>
    <xf numFmtId="0" fontId="6" fillId="0" borderId="15" xfId="0" applyFont="1" applyFill="1" applyBorder="1" applyAlignment="1">
      <alignment vertical="top" wrapText="1"/>
    </xf>
    <xf numFmtId="0" fontId="6" fillId="0" borderId="16" xfId="0" applyFont="1" applyFill="1" applyBorder="1" applyAlignment="1">
      <alignment horizontal="center"/>
    </xf>
    <xf numFmtId="2" fontId="6" fillId="0" borderId="15" xfId="0" applyNumberFormat="1" applyFont="1" applyFill="1" applyBorder="1" applyAlignment="1">
      <alignment horizontal="right" wrapText="1"/>
    </xf>
    <xf numFmtId="0" fontId="6" fillId="0" borderId="10" xfId="0" applyFont="1" applyFill="1" applyBorder="1" applyAlignment="1">
      <alignment horizontal="center" vertical="top"/>
    </xf>
    <xf numFmtId="0" fontId="6" fillId="0" borderId="11" xfId="0" applyFont="1" applyFill="1" applyBorder="1" applyAlignment="1">
      <alignment vertical="top" wrapText="1"/>
    </xf>
    <xf numFmtId="0" fontId="6" fillId="0" borderId="11" xfId="0" applyFont="1" applyFill="1" applyBorder="1" applyAlignment="1">
      <alignment horizontal="center"/>
    </xf>
    <xf numFmtId="2" fontId="6" fillId="0" borderId="11" xfId="0" applyNumberFormat="1" applyFont="1" applyFill="1" applyBorder="1" applyAlignment="1">
      <alignment horizontal="right" wrapText="1"/>
    </xf>
    <xf numFmtId="0" fontId="6" fillId="0" borderId="11" xfId="0" applyFont="1" applyFill="1" applyBorder="1" applyAlignment="1">
      <alignment horizontal="left" vertical="top" wrapText="1"/>
    </xf>
    <xf numFmtId="0" fontId="6" fillId="0" borderId="17" xfId="0" applyFont="1" applyFill="1" applyBorder="1" applyAlignment="1">
      <alignment horizontal="center" vertical="top"/>
    </xf>
    <xf numFmtId="0" fontId="6" fillId="0" borderId="18" xfId="0" applyFont="1" applyFill="1" applyBorder="1" applyAlignment="1">
      <alignment horizontal="left" vertical="top" wrapText="1"/>
    </xf>
    <xf numFmtId="0" fontId="6" fillId="0" borderId="18" xfId="0" applyFont="1" applyFill="1" applyBorder="1" applyAlignment="1">
      <alignment horizontal="center"/>
    </xf>
    <xf numFmtId="2" fontId="6" fillId="0" borderId="18" xfId="0" applyNumberFormat="1" applyFont="1" applyFill="1" applyBorder="1" applyAlignment="1">
      <alignment horizontal="right" wrapText="1"/>
    </xf>
    <xf numFmtId="41" fontId="7" fillId="0" borderId="13" xfId="0" applyNumberFormat="1" applyFont="1" applyFill="1" applyBorder="1" applyAlignment="1">
      <alignment/>
    </xf>
    <xf numFmtId="0" fontId="6" fillId="0" borderId="19" xfId="0" applyFont="1" applyFill="1" applyBorder="1" applyAlignment="1">
      <alignment horizontal="center" vertical="top"/>
    </xf>
    <xf numFmtId="0" fontId="6" fillId="0" borderId="20" xfId="0" applyFont="1" applyFill="1" applyBorder="1" applyAlignment="1">
      <alignment horizontal="center" vertical="top"/>
    </xf>
    <xf numFmtId="41" fontId="6" fillId="0" borderId="11" xfId="0" applyNumberFormat="1" applyFont="1" applyFill="1" applyBorder="1" applyAlignment="1">
      <alignment horizontal="right" wrapText="1"/>
    </xf>
    <xf numFmtId="41" fontId="6" fillId="0" borderId="21" xfId="0" applyNumberFormat="1" applyFont="1" applyFill="1" applyBorder="1" applyAlignment="1">
      <alignment horizontal="center"/>
    </xf>
    <xf numFmtId="2" fontId="6" fillId="0" borderId="11" xfId="0" applyNumberFormat="1" applyFont="1" applyFill="1" applyBorder="1" applyAlignment="1">
      <alignment horizontal="right"/>
    </xf>
    <xf numFmtId="41" fontId="6" fillId="0" borderId="11" xfId="0" applyNumberFormat="1" applyFont="1" applyFill="1" applyBorder="1" applyAlignment="1">
      <alignment horizontal="right"/>
    </xf>
    <xf numFmtId="41" fontId="6" fillId="0" borderId="22" xfId="0" applyNumberFormat="1" applyFont="1" applyFill="1" applyBorder="1" applyAlignment="1">
      <alignment horizontal="center"/>
    </xf>
    <xf numFmtId="0" fontId="6" fillId="0" borderId="23" xfId="0" applyFont="1" applyFill="1" applyBorder="1" applyAlignment="1">
      <alignment horizontal="center" vertical="top"/>
    </xf>
    <xf numFmtId="0" fontId="6" fillId="0" borderId="24" xfId="0" applyFont="1" applyFill="1" applyBorder="1" applyAlignment="1">
      <alignment horizontal="center" vertical="top"/>
    </xf>
    <xf numFmtId="0" fontId="6" fillId="0" borderId="25" xfId="0" applyFont="1" applyFill="1" applyBorder="1" applyAlignment="1">
      <alignment horizontal="left" vertical="top" wrapText="1"/>
    </xf>
    <xf numFmtId="0" fontId="6" fillId="0" borderId="25" xfId="0" applyFont="1" applyFill="1" applyBorder="1" applyAlignment="1">
      <alignment horizontal="center"/>
    </xf>
    <xf numFmtId="2" fontId="6" fillId="0" borderId="25" xfId="0" applyNumberFormat="1" applyFont="1" applyFill="1" applyBorder="1" applyAlignment="1">
      <alignment horizontal="right" wrapText="1"/>
    </xf>
    <xf numFmtId="41" fontId="6" fillId="0" borderId="25" xfId="0" applyNumberFormat="1" applyFont="1" applyFill="1" applyBorder="1" applyAlignment="1">
      <alignment horizontal="right" wrapText="1"/>
    </xf>
    <xf numFmtId="41" fontId="6" fillId="0" borderId="26" xfId="0" applyNumberFormat="1" applyFont="1" applyFill="1" applyBorder="1" applyAlignment="1">
      <alignment horizontal="center"/>
    </xf>
    <xf numFmtId="0" fontId="6" fillId="0" borderId="27" xfId="0" applyFont="1" applyFill="1" applyBorder="1" applyAlignment="1">
      <alignment horizontal="center" vertical="top"/>
    </xf>
    <xf numFmtId="0" fontId="6" fillId="0" borderId="28" xfId="0" applyFont="1" applyFill="1" applyBorder="1" applyAlignment="1">
      <alignment horizontal="center" vertical="top"/>
    </xf>
    <xf numFmtId="0" fontId="6" fillId="0" borderId="11" xfId="0" applyFont="1" applyFill="1" applyBorder="1" applyAlignment="1">
      <alignment horizontal="center" vertical="top"/>
    </xf>
    <xf numFmtId="0" fontId="6" fillId="0" borderId="11" xfId="57" applyFont="1" applyFill="1" applyBorder="1" applyAlignment="1">
      <alignment horizontal="center"/>
    </xf>
    <xf numFmtId="1" fontId="6" fillId="0" borderId="29" xfId="0" applyNumberFormat="1"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16" xfId="0" applyFont="1" applyFill="1" applyBorder="1" applyAlignment="1">
      <alignment horizontal="center" wrapText="1"/>
    </xf>
    <xf numFmtId="41" fontId="6" fillId="0" borderId="31" xfId="0" applyNumberFormat="1" applyFont="1" applyFill="1" applyBorder="1" applyAlignment="1">
      <alignment horizontal="right"/>
    </xf>
    <xf numFmtId="41" fontId="6" fillId="0" borderId="32" xfId="0" applyNumberFormat="1" applyFont="1" applyFill="1" applyBorder="1" applyAlignment="1">
      <alignment horizontal="right"/>
    </xf>
    <xf numFmtId="0" fontId="6" fillId="0" borderId="33" xfId="0" applyFont="1" applyFill="1" applyBorder="1" applyAlignment="1">
      <alignment horizontal="left" vertical="top" wrapText="1"/>
    </xf>
    <xf numFmtId="0" fontId="6" fillId="0" borderId="33" xfId="0" applyFont="1" applyFill="1" applyBorder="1" applyAlignment="1">
      <alignment horizontal="center"/>
    </xf>
    <xf numFmtId="2" fontId="6" fillId="0" borderId="33" xfId="0" applyNumberFormat="1" applyFont="1" applyFill="1" applyBorder="1" applyAlignment="1">
      <alignment horizontal="right"/>
    </xf>
    <xf numFmtId="0" fontId="6" fillId="0" borderId="34" xfId="0" applyFont="1" applyFill="1" applyBorder="1" applyAlignment="1">
      <alignment horizontal="left" vertical="top" wrapText="1"/>
    </xf>
    <xf numFmtId="0" fontId="6" fillId="0" borderId="34" xfId="0" applyFont="1" applyFill="1" applyBorder="1" applyAlignment="1">
      <alignment horizontal="center"/>
    </xf>
    <xf numFmtId="2" fontId="6" fillId="0" borderId="34" xfId="0" applyNumberFormat="1" applyFont="1" applyFill="1" applyBorder="1" applyAlignment="1">
      <alignment horizontal="right"/>
    </xf>
    <xf numFmtId="0" fontId="6" fillId="0" borderId="25" xfId="0" applyFont="1" applyFill="1" applyBorder="1" applyAlignment="1">
      <alignment horizontal="center" vertical="top"/>
    </xf>
    <xf numFmtId="0" fontId="11"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top"/>
    </xf>
    <xf numFmtId="0" fontId="5" fillId="0" borderId="0" xfId="0" applyFont="1" applyFill="1" applyAlignment="1">
      <alignment horizontal="center"/>
    </xf>
    <xf numFmtId="4" fontId="4" fillId="0" borderId="0" xfId="0" applyNumberFormat="1" applyFont="1" applyFill="1" applyAlignment="1">
      <alignment horizontal="center"/>
    </xf>
    <xf numFmtId="3" fontId="5" fillId="0" borderId="0" xfId="0" applyNumberFormat="1" applyFont="1" applyFill="1" applyAlignment="1">
      <alignment horizontal="right"/>
    </xf>
    <xf numFmtId="3" fontId="5" fillId="0" borderId="0" xfId="0" applyNumberFormat="1" applyFont="1" applyFill="1" applyAlignment="1">
      <alignment/>
    </xf>
    <xf numFmtId="0" fontId="4" fillId="0" borderId="19" xfId="0" applyFont="1" applyFill="1" applyBorder="1" applyAlignment="1">
      <alignment horizontal="center" wrapText="1"/>
    </xf>
    <xf numFmtId="0" fontId="4" fillId="0" borderId="35" xfId="0" applyFont="1" applyFill="1" applyBorder="1" applyAlignment="1">
      <alignment horizontal="center" wrapText="1"/>
    </xf>
    <xf numFmtId="0" fontId="4" fillId="0" borderId="14" xfId="0" applyFont="1" applyFill="1" applyBorder="1" applyAlignment="1">
      <alignment horizontal="center" wrapText="1"/>
    </xf>
    <xf numFmtId="0" fontId="5" fillId="0" borderId="15" xfId="0" applyFont="1" applyFill="1" applyBorder="1" applyAlignment="1">
      <alignment horizontal="center" wrapText="1"/>
    </xf>
    <xf numFmtId="1" fontId="5" fillId="0" borderId="10" xfId="0" applyNumberFormat="1" applyFont="1" applyFill="1" applyBorder="1" applyAlignment="1">
      <alignment horizontal="center" wrapText="1"/>
    </xf>
    <xf numFmtId="0" fontId="5" fillId="0" borderId="11" xfId="0" applyFont="1" applyFill="1" applyBorder="1" applyAlignment="1">
      <alignment horizontal="center" wrapText="1"/>
    </xf>
    <xf numFmtId="1" fontId="5" fillId="0" borderId="23" xfId="0" applyNumberFormat="1" applyFont="1" applyFill="1" applyBorder="1" applyAlignment="1">
      <alignment horizontal="center" wrapText="1"/>
    </xf>
    <xf numFmtId="0" fontId="5" fillId="0" borderId="25" xfId="0" applyFont="1" applyFill="1" applyBorder="1" applyAlignment="1">
      <alignment horizontal="center" wrapText="1"/>
    </xf>
    <xf numFmtId="0" fontId="5" fillId="0" borderId="0" xfId="0" applyFont="1" applyAlignment="1">
      <alignment/>
    </xf>
    <xf numFmtId="0" fontId="5" fillId="0" borderId="0" xfId="0" applyFont="1" applyAlignment="1">
      <alignment vertical="center"/>
    </xf>
    <xf numFmtId="4" fontId="5" fillId="0" borderId="0" xfId="0" applyNumberFormat="1" applyFont="1" applyAlignment="1">
      <alignment vertical="center"/>
    </xf>
    <xf numFmtId="3" fontId="5" fillId="0" borderId="0" xfId="0" applyNumberFormat="1" applyFont="1" applyFill="1" applyAlignment="1">
      <alignment vertical="center"/>
    </xf>
    <xf numFmtId="3" fontId="5" fillId="0" borderId="0" xfId="0" applyNumberFormat="1" applyFont="1" applyAlignment="1">
      <alignment vertical="center"/>
    </xf>
    <xf numFmtId="0" fontId="4" fillId="0" borderId="19" xfId="0" applyFont="1" applyFill="1" applyBorder="1" applyAlignment="1">
      <alignment horizontal="center" vertical="center" wrapText="1"/>
    </xf>
    <xf numFmtId="0" fontId="4" fillId="0" borderId="35" xfId="0" applyFont="1" applyFill="1" applyBorder="1" applyAlignment="1">
      <alignment horizontal="center" vertical="center" wrapText="1"/>
    </xf>
    <xf numFmtId="4" fontId="4" fillId="0" borderId="35"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0" fontId="4" fillId="0" borderId="15" xfId="0" applyFont="1" applyFill="1" applyBorder="1" applyAlignment="1">
      <alignment horizontal="center" wrapText="1"/>
    </xf>
    <xf numFmtId="0" fontId="4" fillId="0" borderId="38" xfId="0" applyFont="1" applyFill="1" applyBorder="1" applyAlignment="1">
      <alignment vertical="center" wrapText="1"/>
    </xf>
    <xf numFmtId="0" fontId="4" fillId="0" borderId="39" xfId="0" applyFont="1" applyFill="1" applyBorder="1" applyAlignment="1">
      <alignment wrapText="1"/>
    </xf>
    <xf numFmtId="4" fontId="4" fillId="0" borderId="39" xfId="0" applyNumberFormat="1" applyFont="1" applyFill="1" applyBorder="1" applyAlignment="1">
      <alignment vertical="center" wrapText="1"/>
    </xf>
    <xf numFmtId="3" fontId="4" fillId="0" borderId="39"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0" fontId="5" fillId="0" borderId="11" xfId="0" applyFont="1" applyFill="1" applyBorder="1" applyAlignment="1">
      <alignment horizontal="left" vertical="center" wrapText="1"/>
    </xf>
    <xf numFmtId="4" fontId="5" fillId="0" borderId="11" xfId="0" applyNumberFormat="1" applyFont="1" applyFill="1" applyBorder="1" applyAlignment="1">
      <alignment horizontal="right" wrapText="1"/>
    </xf>
    <xf numFmtId="3" fontId="5" fillId="0" borderId="11" xfId="0" applyNumberFormat="1" applyFont="1" applyFill="1" applyBorder="1" applyAlignment="1" applyProtection="1">
      <alignment horizontal="right" wrapText="1"/>
      <protection locked="0"/>
    </xf>
    <xf numFmtId="41" fontId="5" fillId="0" borderId="37" xfId="0" applyNumberFormat="1" applyFont="1" applyFill="1" applyBorder="1" applyAlignment="1">
      <alignment horizontal="right" vertical="center" wrapText="1"/>
    </xf>
    <xf numFmtId="0" fontId="4" fillId="0" borderId="23" xfId="0" applyFont="1" applyFill="1" applyBorder="1" applyAlignment="1">
      <alignment horizontal="center" wrapText="1"/>
    </xf>
    <xf numFmtId="4" fontId="5" fillId="0" borderId="25" xfId="0" applyNumberFormat="1" applyFont="1" applyFill="1" applyBorder="1" applyAlignment="1">
      <alignment horizontal="right" wrapText="1"/>
    </xf>
    <xf numFmtId="3" fontId="5" fillId="0" borderId="25" xfId="0" applyNumberFormat="1" applyFont="1" applyFill="1" applyBorder="1" applyAlignment="1" applyProtection="1">
      <alignment horizontal="right" wrapText="1"/>
      <protection locked="0"/>
    </xf>
    <xf numFmtId="41" fontId="5" fillId="0" borderId="26" xfId="0" applyNumberFormat="1" applyFont="1" applyFill="1" applyBorder="1" applyAlignment="1">
      <alignment horizontal="right" vertical="center" wrapText="1"/>
    </xf>
    <xf numFmtId="41" fontId="5" fillId="0" borderId="40"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1" xfId="0" applyFont="1" applyFill="1" applyBorder="1" applyAlignment="1">
      <alignment vertical="center" wrapText="1"/>
    </xf>
    <xf numFmtId="3" fontId="5" fillId="0" borderId="11" xfId="0" applyNumberFormat="1" applyFont="1" applyFill="1" applyBorder="1" applyAlignment="1">
      <alignment horizontal="right" wrapText="1"/>
    </xf>
    <xf numFmtId="0" fontId="11" fillId="0" borderId="0" xfId="0" applyFont="1" applyFill="1" applyBorder="1" applyAlignment="1">
      <alignment/>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41" fontId="5" fillId="0" borderId="13"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4" xfId="0" applyFont="1" applyFill="1" applyBorder="1" applyAlignment="1">
      <alignment horizontal="center" vertical="center" wrapText="1"/>
    </xf>
    <xf numFmtId="2" fontId="4" fillId="0" borderId="12" xfId="0" applyNumberFormat="1" applyFont="1" applyFill="1" applyBorder="1" applyAlignment="1">
      <alignment horizontal="left" wrapText="1"/>
    </xf>
    <xf numFmtId="2" fontId="4" fillId="0" borderId="45" xfId="0" applyNumberFormat="1" applyFont="1" applyFill="1" applyBorder="1" applyAlignment="1">
      <alignment horizontal="left" wrapText="1"/>
    </xf>
    <xf numFmtId="4" fontId="4" fillId="0" borderId="45" xfId="0" applyNumberFormat="1" applyFont="1" applyFill="1" applyBorder="1" applyAlignment="1">
      <alignment horizontal="left" wrapText="1"/>
    </xf>
    <xf numFmtId="3" fontId="4" fillId="0" borderId="46" xfId="0" applyNumberFormat="1" applyFont="1" applyFill="1" applyBorder="1" applyAlignment="1">
      <alignment horizontal="left" wrapText="1"/>
    </xf>
    <xf numFmtId="41" fontId="5" fillId="0" borderId="31" xfId="0" applyNumberFormat="1" applyFont="1" applyFill="1" applyBorder="1" applyAlignment="1">
      <alignment horizontal="right" vertical="center" wrapText="1"/>
    </xf>
    <xf numFmtId="0" fontId="4" fillId="0" borderId="14" xfId="0" applyFont="1" applyFill="1" applyBorder="1" applyAlignment="1">
      <alignment horizontal="center" vertical="center" wrapText="1"/>
    </xf>
    <xf numFmtId="2" fontId="4" fillId="0" borderId="47" xfId="0" applyNumberFormat="1" applyFont="1" applyFill="1" applyBorder="1" applyAlignment="1">
      <alignment horizontal="left" wrapText="1"/>
    </xf>
    <xf numFmtId="2" fontId="4" fillId="0" borderId="48" xfId="0" applyNumberFormat="1" applyFont="1" applyFill="1" applyBorder="1" applyAlignment="1">
      <alignment horizontal="left" wrapText="1"/>
    </xf>
    <xf numFmtId="4" fontId="4" fillId="0" borderId="48" xfId="0" applyNumberFormat="1" applyFont="1" applyFill="1" applyBorder="1" applyAlignment="1">
      <alignment horizontal="left" wrapText="1"/>
    </xf>
    <xf numFmtId="3" fontId="4" fillId="0" borderId="49" xfId="0" applyNumberFormat="1" applyFont="1" applyFill="1" applyBorder="1" applyAlignment="1">
      <alignment horizontal="left" wrapText="1"/>
    </xf>
    <xf numFmtId="0" fontId="4" fillId="0" borderId="10" xfId="0" applyFont="1" applyFill="1" applyBorder="1" applyAlignment="1">
      <alignment horizontal="center" vertical="center" wrapText="1"/>
    </xf>
    <xf numFmtId="2" fontId="4" fillId="0" borderId="38" xfId="0" applyNumberFormat="1" applyFont="1" applyFill="1" applyBorder="1" applyAlignment="1">
      <alignment horizontal="left" wrapText="1"/>
    </xf>
    <xf numFmtId="2" fontId="4" fillId="0" borderId="39" xfId="0" applyNumberFormat="1" applyFont="1" applyFill="1" applyBorder="1" applyAlignment="1">
      <alignment horizontal="left" wrapText="1"/>
    </xf>
    <xf numFmtId="4" fontId="4" fillId="0" borderId="39" xfId="0" applyNumberFormat="1" applyFont="1" applyFill="1" applyBorder="1" applyAlignment="1">
      <alignment horizontal="left" wrapText="1"/>
    </xf>
    <xf numFmtId="3" fontId="4" fillId="0" borderId="31" xfId="0" applyNumberFormat="1" applyFont="1" applyFill="1" applyBorder="1" applyAlignment="1">
      <alignment horizontal="right" wrapText="1"/>
    </xf>
    <xf numFmtId="2" fontId="5" fillId="0" borderId="10" xfId="0" applyNumberFormat="1" applyFont="1" applyFill="1" applyBorder="1" applyAlignment="1">
      <alignment vertical="center" wrapText="1"/>
    </xf>
    <xf numFmtId="2" fontId="5" fillId="0" borderId="11" xfId="0" applyNumberFormat="1" applyFont="1" applyFill="1" applyBorder="1" applyAlignment="1">
      <alignment vertical="center" wrapText="1"/>
    </xf>
    <xf numFmtId="0" fontId="5" fillId="0" borderId="23" xfId="0" applyFont="1" applyFill="1" applyBorder="1" applyAlignment="1">
      <alignment vertical="center" wrapText="1"/>
    </xf>
    <xf numFmtId="0" fontId="5" fillId="0" borderId="25" xfId="0" applyFont="1" applyFill="1" applyBorder="1" applyAlignment="1">
      <alignment vertical="center" wrapText="1"/>
    </xf>
    <xf numFmtId="2" fontId="4" fillId="0" borderId="50" xfId="0" applyNumberFormat="1" applyFont="1" applyFill="1" applyBorder="1" applyAlignment="1">
      <alignment wrapText="1"/>
    </xf>
    <xf numFmtId="2" fontId="4" fillId="0" borderId="51" xfId="0" applyNumberFormat="1" applyFont="1" applyFill="1" applyBorder="1" applyAlignment="1">
      <alignment wrapText="1"/>
    </xf>
    <xf numFmtId="4" fontId="4" fillId="0" borderId="51" xfId="0" applyNumberFormat="1" applyFont="1" applyFill="1" applyBorder="1" applyAlignment="1">
      <alignment wrapText="1"/>
    </xf>
    <xf numFmtId="3" fontId="4" fillId="0" borderId="32" xfId="0" applyNumberFormat="1" applyFont="1" applyFill="1" applyBorder="1" applyAlignment="1">
      <alignment wrapText="1"/>
    </xf>
    <xf numFmtId="0" fontId="5" fillId="0" borderId="52" xfId="0" applyFont="1" applyFill="1" applyBorder="1" applyAlignment="1">
      <alignment horizontal="center" vertical="center" wrapText="1"/>
    </xf>
    <xf numFmtId="2" fontId="4" fillId="0" borderId="53" xfId="0" applyNumberFormat="1" applyFont="1" applyFill="1" applyBorder="1" applyAlignment="1">
      <alignment horizontal="left" wrapText="1"/>
    </xf>
    <xf numFmtId="0" fontId="5" fillId="0" borderId="0" xfId="0" applyFont="1" applyFill="1" applyBorder="1" applyAlignment="1">
      <alignment horizontal="center" vertical="center" wrapText="1"/>
    </xf>
    <xf numFmtId="2" fontId="4" fillId="0" borderId="0" xfId="0" applyNumberFormat="1" applyFont="1" applyFill="1" applyBorder="1" applyAlignment="1">
      <alignment horizontal="left" wrapText="1"/>
    </xf>
    <xf numFmtId="4" fontId="4" fillId="0" borderId="0" xfId="0" applyNumberFormat="1" applyFont="1" applyFill="1" applyBorder="1" applyAlignment="1">
      <alignment horizontal="left" wrapText="1"/>
    </xf>
    <xf numFmtId="3" fontId="4" fillId="0" borderId="0" xfId="0" applyNumberFormat="1" applyFont="1" applyFill="1" applyBorder="1" applyAlignment="1">
      <alignment horizontal="left" wrapText="1"/>
    </xf>
    <xf numFmtId="3" fontId="4" fillId="0" borderId="0" xfId="0" applyNumberFormat="1" applyFont="1" applyFill="1" applyBorder="1" applyAlignment="1">
      <alignment wrapText="1"/>
    </xf>
    <xf numFmtId="41" fontId="5" fillId="0" borderId="37" xfId="0" applyNumberFormat="1" applyFont="1" applyFill="1" applyBorder="1" applyAlignment="1">
      <alignment horizontal="right" wrapText="1"/>
    </xf>
    <xf numFmtId="41" fontId="5" fillId="0" borderId="26" xfId="0" applyNumberFormat="1" applyFont="1" applyFill="1" applyBorder="1" applyAlignment="1">
      <alignment horizontal="right" wrapText="1"/>
    </xf>
    <xf numFmtId="0" fontId="5" fillId="0" borderId="19" xfId="0" applyFont="1" applyFill="1" applyBorder="1" applyAlignment="1">
      <alignment horizontal="center" vertical="center" wrapText="1"/>
    </xf>
    <xf numFmtId="172" fontId="3" fillId="0" borderId="0" xfId="0" applyNumberFormat="1" applyFont="1" applyFill="1" applyAlignment="1">
      <alignment horizontal="center"/>
    </xf>
    <xf numFmtId="4" fontId="5" fillId="0" borderId="18" xfId="0" applyNumberFormat="1" applyFont="1" applyFill="1" applyBorder="1" applyAlignment="1">
      <alignment horizontal="right" wrapText="1"/>
    </xf>
    <xf numFmtId="3" fontId="5" fillId="0" borderId="18" xfId="0" applyNumberFormat="1" applyFont="1" applyFill="1" applyBorder="1" applyAlignment="1" applyProtection="1">
      <alignment horizontal="right" wrapText="1"/>
      <protection locked="0"/>
    </xf>
    <xf numFmtId="0" fontId="5" fillId="0" borderId="54" xfId="0" applyFont="1" applyFill="1" applyBorder="1" applyAlignment="1">
      <alignment horizontal="center" vertical="center" wrapText="1"/>
    </xf>
    <xf numFmtId="0" fontId="5" fillId="0" borderId="45" xfId="0" applyFont="1" applyFill="1" applyBorder="1" applyAlignment="1">
      <alignment horizontal="center" wrapText="1"/>
    </xf>
    <xf numFmtId="4" fontId="5" fillId="0" borderId="15" xfId="0" applyNumberFormat="1" applyFont="1" applyFill="1" applyBorder="1" applyAlignment="1">
      <alignment horizontal="right" wrapText="1"/>
    </xf>
    <xf numFmtId="3" fontId="5" fillId="0" borderId="15" xfId="0" applyNumberFormat="1" applyFont="1" applyFill="1" applyBorder="1" applyAlignment="1" applyProtection="1">
      <alignment horizontal="right" wrapText="1"/>
      <protection locked="0"/>
    </xf>
    <xf numFmtId="41" fontId="5" fillId="0" borderId="55" xfId="0" applyNumberFormat="1" applyFont="1" applyFill="1" applyBorder="1" applyAlignment="1">
      <alignment horizontal="right" wrapText="1"/>
    </xf>
    <xf numFmtId="0" fontId="5" fillId="0" borderId="11" xfId="0" applyFont="1" applyFill="1" applyBorder="1" applyAlignment="1">
      <alignment vertical="top" wrapText="1"/>
    </xf>
    <xf numFmtId="3" fontId="5" fillId="0" borderId="46" xfId="0" applyNumberFormat="1" applyFont="1" applyFill="1" applyBorder="1" applyAlignment="1">
      <alignment wrapText="1"/>
    </xf>
    <xf numFmtId="41" fontId="5" fillId="0" borderId="31" xfId="0" applyNumberFormat="1" applyFont="1" applyFill="1" applyBorder="1" applyAlignment="1">
      <alignment horizontal="right" wrapText="1"/>
    </xf>
    <xf numFmtId="2" fontId="4" fillId="0" borderId="39" xfId="0" applyNumberFormat="1" applyFont="1" applyFill="1" applyBorder="1" applyAlignment="1">
      <alignment wrapText="1"/>
    </xf>
    <xf numFmtId="2" fontId="4" fillId="0" borderId="51" xfId="0" applyNumberFormat="1" applyFont="1" applyFill="1" applyBorder="1" applyAlignment="1">
      <alignment horizontal="left"/>
    </xf>
    <xf numFmtId="2" fontId="4" fillId="0" borderId="56" xfId="0" applyNumberFormat="1" applyFont="1" applyFill="1" applyBorder="1" applyAlignment="1">
      <alignment horizontal="center"/>
    </xf>
    <xf numFmtId="2" fontId="4" fillId="0" borderId="53" xfId="0" applyNumberFormat="1" applyFont="1" applyFill="1" applyBorder="1" applyAlignment="1">
      <alignment horizontal="center"/>
    </xf>
    <xf numFmtId="4" fontId="4" fillId="0" borderId="53" xfId="0" applyNumberFormat="1" applyFont="1" applyFill="1" applyBorder="1" applyAlignment="1">
      <alignment horizontal="center"/>
    </xf>
    <xf numFmtId="3" fontId="4" fillId="0" borderId="53" xfId="0" applyNumberFormat="1" applyFont="1" applyFill="1" applyBorder="1" applyAlignment="1">
      <alignment horizontal="center"/>
    </xf>
    <xf numFmtId="3" fontId="4" fillId="0" borderId="57" xfId="0" applyNumberFormat="1" applyFont="1" applyFill="1" applyBorder="1" applyAlignment="1">
      <alignment horizontal="center"/>
    </xf>
    <xf numFmtId="0" fontId="4" fillId="0" borderId="56" xfId="0" applyFont="1" applyFill="1" applyBorder="1" applyAlignment="1">
      <alignment horizontal="center"/>
    </xf>
    <xf numFmtId="0" fontId="4" fillId="0" borderId="43" xfId="0" applyFont="1" applyFill="1" applyBorder="1" applyAlignment="1">
      <alignment horizontal="center"/>
    </xf>
    <xf numFmtId="2" fontId="4" fillId="0" borderId="50" xfId="0" applyNumberFormat="1" applyFont="1" applyFill="1" applyBorder="1" applyAlignment="1">
      <alignment horizontal="left"/>
    </xf>
    <xf numFmtId="0" fontId="4" fillId="0" borderId="53" xfId="0" applyFont="1" applyFill="1" applyBorder="1" applyAlignment="1">
      <alignment horizontal="left"/>
    </xf>
    <xf numFmtId="4" fontId="4" fillId="0" borderId="51" xfId="0" applyNumberFormat="1" applyFont="1" applyFill="1" applyBorder="1" applyAlignment="1">
      <alignment horizontal="left"/>
    </xf>
    <xf numFmtId="3" fontId="4" fillId="0" borderId="51" xfId="0" applyNumberFormat="1" applyFont="1" applyFill="1" applyBorder="1" applyAlignment="1">
      <alignment horizontal="left"/>
    </xf>
    <xf numFmtId="0" fontId="5" fillId="0" borderId="53" xfId="0" applyFont="1" applyFill="1" applyBorder="1" applyAlignment="1">
      <alignment horizontal="center"/>
    </xf>
    <xf numFmtId="0" fontId="4" fillId="0" borderId="58" xfId="0" applyFont="1" applyFill="1" applyBorder="1" applyAlignment="1">
      <alignment horizontal="left"/>
    </xf>
    <xf numFmtId="0" fontId="5" fillId="0" borderId="53" xfId="0" applyFont="1" applyFill="1" applyBorder="1" applyAlignment="1" applyProtection="1">
      <alignment horizontal="center" wrapText="1"/>
      <protection locked="0"/>
    </xf>
    <xf numFmtId="4" fontId="4" fillId="0" borderId="53" xfId="0" applyNumberFormat="1" applyFont="1" applyFill="1" applyBorder="1" applyAlignment="1">
      <alignment horizontal="left"/>
    </xf>
    <xf numFmtId="3" fontId="4" fillId="0" borderId="53" xfId="0" applyNumberFormat="1" applyFont="1" applyFill="1" applyBorder="1" applyAlignment="1">
      <alignment horizontal="left"/>
    </xf>
    <xf numFmtId="0" fontId="5" fillId="0" borderId="0" xfId="0" applyFont="1" applyFill="1" applyAlignment="1" applyProtection="1">
      <alignment horizontal="center" wrapText="1"/>
      <protection locked="0"/>
    </xf>
    <xf numFmtId="0" fontId="5" fillId="0" borderId="0" xfId="0" applyFont="1" applyFill="1" applyAlignment="1">
      <alignment horizontal="center" vertical="center" wrapText="1"/>
    </xf>
    <xf numFmtId="4" fontId="4" fillId="0" borderId="0" xfId="0" applyNumberFormat="1" applyFont="1" applyFill="1" applyAlignment="1" applyProtection="1">
      <alignment horizontal="center" wrapText="1"/>
      <protection locked="0"/>
    </xf>
    <xf numFmtId="3" fontId="5" fillId="0" borderId="0" xfId="0" applyNumberFormat="1" applyFont="1" applyFill="1" applyAlignment="1" applyProtection="1">
      <alignment horizontal="right" wrapText="1"/>
      <protection locked="0"/>
    </xf>
    <xf numFmtId="3" fontId="5" fillId="0" borderId="0" xfId="0" applyNumberFormat="1" applyFont="1" applyFill="1" applyAlignment="1" applyProtection="1">
      <alignment wrapText="1"/>
      <protection locked="0"/>
    </xf>
    <xf numFmtId="0" fontId="5" fillId="0" borderId="11"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5" fillId="0" borderId="15"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left" vertical="top" wrapText="1"/>
    </xf>
    <xf numFmtId="0" fontId="5" fillId="0" borderId="11" xfId="0" applyFont="1" applyFill="1" applyBorder="1" applyAlignment="1">
      <alignment horizontal="center" vertical="top" wrapText="1"/>
    </xf>
    <xf numFmtId="0" fontId="5" fillId="0" borderId="25" xfId="0" applyFont="1" applyFill="1" applyBorder="1" applyAlignment="1">
      <alignment horizontal="center" vertical="top" wrapText="1"/>
    </xf>
    <xf numFmtId="41" fontId="4" fillId="0" borderId="40" xfId="0" applyNumberFormat="1" applyFont="1" applyFill="1" applyBorder="1" applyAlignment="1">
      <alignment horizontal="right" vertical="center" wrapText="1"/>
    </xf>
    <xf numFmtId="0" fontId="5" fillId="0" borderId="10"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59" xfId="0" applyFont="1" applyFill="1" applyBorder="1" applyAlignment="1">
      <alignment horizontal="center" vertical="top" wrapText="1"/>
    </xf>
    <xf numFmtId="0" fontId="5" fillId="0" borderId="18" xfId="0" applyFont="1" applyFill="1" applyBorder="1" applyAlignment="1">
      <alignment vertical="top" wrapText="1"/>
    </xf>
    <xf numFmtId="41" fontId="4" fillId="0" borderId="13" xfId="0" applyNumberFormat="1" applyFont="1" applyFill="1" applyBorder="1" applyAlignment="1">
      <alignment horizontal="right" vertical="center" wrapText="1"/>
    </xf>
    <xf numFmtId="0" fontId="5" fillId="0" borderId="11" xfId="0" applyNumberFormat="1" applyFont="1" applyFill="1" applyBorder="1" applyAlignment="1" applyProtection="1">
      <alignment horizontal="center" vertical="top" wrapText="1"/>
      <protection/>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vertical="top" wrapText="1"/>
    </xf>
    <xf numFmtId="0" fontId="5" fillId="0" borderId="53" xfId="0" applyFont="1" applyFill="1" applyBorder="1" applyAlignment="1">
      <alignment horizontal="center" vertical="center" wrapText="1"/>
    </xf>
    <xf numFmtId="0" fontId="9" fillId="0" borderId="0" xfId="0" applyFont="1" applyFill="1" applyAlignment="1">
      <alignment/>
    </xf>
    <xf numFmtId="0" fontId="13"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xf>
    <xf numFmtId="4" fontId="15" fillId="0" borderId="0" xfId="0" applyNumberFormat="1" applyFont="1" applyFill="1" applyAlignment="1">
      <alignment horizontal="center"/>
    </xf>
    <xf numFmtId="3" fontId="16" fillId="0" borderId="0" xfId="0" applyNumberFormat="1" applyFont="1" applyFill="1" applyAlignment="1">
      <alignment/>
    </xf>
    <xf numFmtId="0" fontId="18"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5" xfId="0" applyFont="1" applyFill="1" applyBorder="1" applyAlignment="1">
      <alignment horizontal="center" vertical="center" wrapText="1"/>
    </xf>
    <xf numFmtId="3" fontId="7" fillId="0" borderId="35"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wrapText="1"/>
    </xf>
    <xf numFmtId="4" fontId="6" fillId="0" borderId="15" xfId="0" applyNumberFormat="1" applyFont="1" applyFill="1" applyBorder="1" applyAlignment="1">
      <alignment horizontal="right" wrapText="1"/>
    </xf>
    <xf numFmtId="3" fontId="6" fillId="0" borderId="15" xfId="0" applyNumberFormat="1" applyFont="1" applyFill="1" applyBorder="1" applyAlignment="1" applyProtection="1">
      <alignment horizontal="right" wrapText="1"/>
      <protection locked="0"/>
    </xf>
    <xf numFmtId="0" fontId="6" fillId="0" borderId="11" xfId="0" applyFont="1" applyFill="1" applyBorder="1" applyAlignment="1">
      <alignment horizontal="center" wrapText="1"/>
    </xf>
    <xf numFmtId="4" fontId="6" fillId="0" borderId="11" xfId="0" applyNumberFormat="1" applyFont="1" applyFill="1" applyBorder="1" applyAlignment="1">
      <alignment horizontal="right" wrapText="1"/>
    </xf>
    <xf numFmtId="3" fontId="6" fillId="0" borderId="11" xfId="0" applyNumberFormat="1" applyFont="1" applyFill="1" applyBorder="1" applyAlignment="1" applyProtection="1">
      <alignment horizontal="right" wrapText="1"/>
      <protection locked="0"/>
    </xf>
    <xf numFmtId="0" fontId="6" fillId="0" borderId="18" xfId="0" applyFont="1" applyFill="1" applyBorder="1" applyAlignment="1">
      <alignment horizontal="center" wrapText="1"/>
    </xf>
    <xf numFmtId="4" fontId="6" fillId="0" borderId="18" xfId="0" applyNumberFormat="1" applyFont="1" applyFill="1" applyBorder="1" applyAlignment="1">
      <alignment horizontal="right" wrapText="1"/>
    </xf>
    <xf numFmtId="3" fontId="6" fillId="0" borderId="18" xfId="0" applyNumberFormat="1" applyFont="1" applyFill="1" applyBorder="1" applyAlignment="1" applyProtection="1">
      <alignment horizontal="right" wrapText="1"/>
      <protection locked="0"/>
    </xf>
    <xf numFmtId="0" fontId="6" fillId="0" borderId="42" xfId="0" applyFont="1" applyFill="1" applyBorder="1" applyAlignment="1">
      <alignment horizontal="center" vertical="center"/>
    </xf>
    <xf numFmtId="0" fontId="7" fillId="0" borderId="5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41" xfId="0" applyFont="1" applyFill="1" applyBorder="1" applyAlignment="1">
      <alignment horizontal="center" vertical="center"/>
    </xf>
    <xf numFmtId="4" fontId="6"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4" fontId="6" fillId="0" borderId="18" xfId="0" applyNumberFormat="1" applyFont="1" applyFill="1" applyBorder="1" applyAlignment="1">
      <alignment horizontal="right"/>
    </xf>
    <xf numFmtId="3" fontId="6" fillId="0" borderId="18" xfId="0" applyNumberFormat="1" applyFont="1" applyFill="1" applyBorder="1" applyAlignment="1">
      <alignment horizontal="right"/>
    </xf>
    <xf numFmtId="0" fontId="6" fillId="0" borderId="43" xfId="0" applyFont="1" applyFill="1" applyBorder="1" applyAlignment="1">
      <alignment horizontal="center" vertical="center"/>
    </xf>
    <xf numFmtId="0" fontId="6" fillId="0" borderId="11" xfId="59"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38" xfId="0" applyFont="1" applyFill="1" applyBorder="1" applyAlignment="1">
      <alignment horizontal="center"/>
    </xf>
    <xf numFmtId="0" fontId="6" fillId="0" borderId="15" xfId="0" applyFont="1" applyFill="1" applyBorder="1" applyAlignment="1">
      <alignment horizontal="center"/>
    </xf>
    <xf numFmtId="4" fontId="6" fillId="0" borderId="15" xfId="0" applyNumberFormat="1" applyFont="1" applyFill="1" applyBorder="1" applyAlignment="1">
      <alignment wrapText="1"/>
    </xf>
    <xf numFmtId="3" fontId="6" fillId="0" borderId="15" xfId="0" applyNumberFormat="1" applyFont="1" applyFill="1" applyBorder="1" applyAlignment="1">
      <alignment wrapText="1"/>
    </xf>
    <xf numFmtId="4" fontId="6" fillId="0" borderId="11" xfId="0" applyNumberFormat="1" applyFont="1" applyFill="1" applyBorder="1" applyAlignment="1">
      <alignment wrapText="1"/>
    </xf>
    <xf numFmtId="3" fontId="6" fillId="0" borderId="11" xfId="0" applyNumberFormat="1" applyFont="1" applyFill="1" applyBorder="1" applyAlignment="1">
      <alignment wrapText="1"/>
    </xf>
    <xf numFmtId="4" fontId="6" fillId="0" borderId="18" xfId="0" applyNumberFormat="1" applyFont="1" applyFill="1" applyBorder="1" applyAlignment="1">
      <alignment wrapText="1"/>
    </xf>
    <xf numFmtId="3" fontId="6" fillId="0" borderId="18" xfId="0" applyNumberFormat="1" applyFont="1" applyFill="1" applyBorder="1" applyAlignment="1">
      <alignment wrapText="1"/>
    </xf>
    <xf numFmtId="4" fontId="6" fillId="0" borderId="16" xfId="0" applyNumberFormat="1" applyFont="1" applyFill="1" applyBorder="1" applyAlignment="1">
      <alignment wrapText="1"/>
    </xf>
    <xf numFmtId="3" fontId="6" fillId="0" borderId="16" xfId="0" applyNumberFormat="1" applyFont="1" applyFill="1" applyBorder="1" applyAlignment="1">
      <alignment wrapText="1"/>
    </xf>
    <xf numFmtId="3" fontId="6" fillId="0" borderId="11" xfId="0" applyNumberFormat="1" applyFont="1" applyFill="1" applyBorder="1" applyAlignment="1">
      <alignment horizontal="right" wrapText="1"/>
    </xf>
    <xf numFmtId="0" fontId="7" fillId="0" borderId="27" xfId="0" applyFont="1" applyFill="1" applyBorder="1" applyAlignment="1">
      <alignment horizontal="center" vertical="center"/>
    </xf>
    <xf numFmtId="0" fontId="6" fillId="0" borderId="54" xfId="0" applyFont="1" applyFill="1" applyBorder="1" applyAlignment="1">
      <alignment horizontal="center" vertical="center"/>
    </xf>
    <xf numFmtId="2" fontId="7" fillId="0" borderId="54" xfId="0" applyNumberFormat="1" applyFont="1" applyFill="1" applyBorder="1" applyAlignment="1">
      <alignment horizontal="left" vertical="center"/>
    </xf>
    <xf numFmtId="172" fontId="7" fillId="0" borderId="60" xfId="0" applyNumberFormat="1" applyFont="1" applyFill="1" applyBorder="1" applyAlignment="1">
      <alignment horizontal="center"/>
    </xf>
    <xf numFmtId="4" fontId="7" fillId="0" borderId="60" xfId="0" applyNumberFormat="1" applyFont="1" applyFill="1" applyBorder="1" applyAlignment="1">
      <alignment horizontal="center"/>
    </xf>
    <xf numFmtId="3" fontId="7" fillId="0" borderId="28" xfId="0" applyNumberFormat="1" applyFont="1" applyFill="1" applyBorder="1" applyAlignment="1">
      <alignment horizontal="left"/>
    </xf>
    <xf numFmtId="0" fontId="4" fillId="0" borderId="42" xfId="0" applyFont="1" applyFill="1" applyBorder="1" applyAlignment="1">
      <alignment horizontal="center" vertical="center" wrapText="1"/>
    </xf>
    <xf numFmtId="2" fontId="7" fillId="0" borderId="58" xfId="0" applyNumberFormat="1" applyFont="1" applyFill="1" applyBorder="1" applyAlignment="1">
      <alignment horizontal="left" vertical="center"/>
    </xf>
    <xf numFmtId="2" fontId="4" fillId="0" borderId="53" xfId="0" applyNumberFormat="1" applyFont="1" applyFill="1" applyBorder="1" applyAlignment="1">
      <alignment horizontal="center" wrapText="1"/>
    </xf>
    <xf numFmtId="3" fontId="4" fillId="0" borderId="43" xfId="0" applyNumberFormat="1" applyFont="1" applyFill="1" applyBorder="1" applyAlignment="1">
      <alignment horizontal="left" wrapText="1"/>
    </xf>
    <xf numFmtId="172" fontId="20" fillId="0" borderId="0" xfId="0" applyNumberFormat="1" applyFont="1" applyFill="1" applyAlignment="1">
      <alignment horizontal="center"/>
    </xf>
    <xf numFmtId="0" fontId="7" fillId="0" borderId="42" xfId="0" applyFont="1" applyFill="1" applyBorder="1" applyAlignment="1">
      <alignment horizontal="center" vertical="center"/>
    </xf>
    <xf numFmtId="2" fontId="7" fillId="0" borderId="53" xfId="0" applyNumberFormat="1" applyFont="1" applyFill="1" applyBorder="1" applyAlignment="1">
      <alignment horizontal="center"/>
    </xf>
    <xf numFmtId="4" fontId="7" fillId="0" borderId="53" xfId="0" applyNumberFormat="1" applyFont="1" applyFill="1" applyBorder="1" applyAlignment="1">
      <alignment horizontal="left"/>
    </xf>
    <xf numFmtId="3" fontId="7" fillId="0" borderId="43" xfId="0" applyNumberFormat="1" applyFont="1" applyFill="1" applyBorder="1" applyAlignment="1">
      <alignment horizontal="left"/>
    </xf>
    <xf numFmtId="2" fontId="6" fillId="0" borderId="42" xfId="0" applyNumberFormat="1" applyFont="1" applyFill="1" applyBorder="1" applyAlignment="1">
      <alignment horizontal="center" vertical="center"/>
    </xf>
    <xf numFmtId="2" fontId="6" fillId="0" borderId="52" xfId="0" applyNumberFormat="1" applyFont="1" applyFill="1" applyBorder="1" applyAlignment="1">
      <alignment horizontal="center" vertical="center"/>
    </xf>
    <xf numFmtId="0" fontId="6" fillId="0" borderId="52" xfId="0" applyFont="1" applyFill="1" applyBorder="1" applyAlignment="1">
      <alignment horizontal="center" vertical="center"/>
    </xf>
    <xf numFmtId="172" fontId="7" fillId="0" borderId="53" xfId="0" applyNumberFormat="1" applyFont="1" applyFill="1" applyBorder="1" applyAlignment="1">
      <alignment horizontal="center"/>
    </xf>
    <xf numFmtId="4" fontId="7" fillId="0" borderId="53" xfId="0" applyNumberFormat="1" applyFont="1" applyFill="1" applyBorder="1" applyAlignment="1">
      <alignment horizontal="center"/>
    </xf>
    <xf numFmtId="0" fontId="7" fillId="0" borderId="61" xfId="0" applyFont="1" applyFill="1" applyBorder="1" applyAlignment="1">
      <alignment horizontal="center" vertical="center"/>
    </xf>
    <xf numFmtId="2" fontId="7" fillId="0" borderId="61" xfId="0" applyNumberFormat="1" applyFont="1" applyFill="1" applyBorder="1" applyAlignment="1">
      <alignment horizontal="center" vertical="center"/>
    </xf>
    <xf numFmtId="0" fontId="7" fillId="0" borderId="61" xfId="0" applyFont="1" applyFill="1" applyBorder="1" applyAlignment="1">
      <alignment horizontal="center"/>
    </xf>
    <xf numFmtId="4" fontId="7" fillId="0" borderId="61" xfId="0" applyNumberFormat="1" applyFont="1" applyFill="1" applyBorder="1" applyAlignment="1">
      <alignment horizontal="center"/>
    </xf>
    <xf numFmtId="3" fontId="7" fillId="0" borderId="61" xfId="0" applyNumberFormat="1" applyFont="1" applyFill="1" applyBorder="1" applyAlignment="1">
      <alignment/>
    </xf>
    <xf numFmtId="1" fontId="5" fillId="0" borderId="0" xfId="0" applyNumberFormat="1" applyFont="1" applyFill="1" applyBorder="1" applyAlignment="1">
      <alignment horizontal="center" wrapText="1"/>
    </xf>
    <xf numFmtId="0" fontId="5" fillId="0" borderId="0" xfId="0" applyFont="1" applyFill="1" applyBorder="1" applyAlignment="1">
      <alignment horizontal="justify" vertical="center" wrapText="1"/>
    </xf>
    <xf numFmtId="0" fontId="7" fillId="0" borderId="62" xfId="0" applyFont="1" applyFill="1" applyBorder="1" applyAlignment="1">
      <alignment horizontal="center" wrapText="1"/>
    </xf>
    <xf numFmtId="0" fontId="7" fillId="0" borderId="63" xfId="0" applyFont="1" applyFill="1" applyBorder="1" applyAlignment="1">
      <alignment horizontal="center" wrapText="1"/>
    </xf>
    <xf numFmtId="0" fontId="7" fillId="0" borderId="63" xfId="0" applyFont="1" applyFill="1" applyBorder="1" applyAlignment="1">
      <alignment horizontal="left" vertical="center" wrapText="1"/>
    </xf>
    <xf numFmtId="4" fontId="7" fillId="0" borderId="63" xfId="0" applyNumberFormat="1" applyFont="1" applyFill="1" applyBorder="1" applyAlignment="1">
      <alignment horizontal="center" wrapText="1"/>
    </xf>
    <xf numFmtId="3" fontId="7" fillId="0" borderId="63" xfId="0" applyNumberFormat="1" applyFont="1" applyFill="1" applyBorder="1" applyAlignment="1">
      <alignment horizontal="center" wrapText="1"/>
    </xf>
    <xf numFmtId="4" fontId="5" fillId="0" borderId="11" xfId="0" applyNumberFormat="1" applyFont="1" applyFill="1" applyBorder="1" applyAlignment="1">
      <alignment horizontal="center" wrapText="1"/>
    </xf>
    <xf numFmtId="3" fontId="5" fillId="0" borderId="11" xfId="0" applyNumberFormat="1" applyFont="1" applyFill="1" applyBorder="1" applyAlignment="1" applyProtection="1">
      <alignment horizontal="right" vertical="center" wrapText="1"/>
      <protection locked="0"/>
    </xf>
    <xf numFmtId="4" fontId="5" fillId="0" borderId="25" xfId="0" applyNumberFormat="1" applyFont="1" applyFill="1" applyBorder="1" applyAlignment="1">
      <alignment horizontal="center" wrapText="1"/>
    </xf>
    <xf numFmtId="0" fontId="5" fillId="0" borderId="61" xfId="0" applyFont="1" applyFill="1" applyBorder="1" applyAlignment="1">
      <alignment horizontal="center" wrapText="1"/>
    </xf>
    <xf numFmtId="0" fontId="4" fillId="0" borderId="47" xfId="0" applyFont="1" applyFill="1" applyBorder="1" applyAlignment="1">
      <alignment vertical="center" wrapText="1"/>
    </xf>
    <xf numFmtId="4" fontId="5" fillId="0" borderId="11" xfId="0" applyNumberFormat="1" applyFont="1" applyFill="1" applyBorder="1" applyAlignment="1">
      <alignment wrapText="1"/>
    </xf>
    <xf numFmtId="4" fontId="5" fillId="0" borderId="18" xfId="0" applyNumberFormat="1" applyFont="1" applyFill="1" applyBorder="1" applyAlignment="1">
      <alignment wrapText="1"/>
    </xf>
    <xf numFmtId="0" fontId="9" fillId="0" borderId="0" xfId="0" applyFont="1" applyFill="1" applyAlignment="1">
      <alignment vertical="center"/>
    </xf>
    <xf numFmtId="0" fontId="5" fillId="0" borderId="11" xfId="0" applyFont="1" applyFill="1" applyBorder="1" applyAlignment="1">
      <alignment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45" xfId="0" applyFont="1" applyFill="1" applyBorder="1" applyAlignment="1">
      <alignment vertical="center" wrapText="1"/>
    </xf>
    <xf numFmtId="0" fontId="5" fillId="0" borderId="39" xfId="0" applyFont="1" applyFill="1" applyBorder="1" applyAlignment="1">
      <alignment horizontal="center" wrapText="1"/>
    </xf>
    <xf numFmtId="4" fontId="5" fillId="0" borderId="39" xfId="0" applyNumberFormat="1" applyFont="1" applyFill="1" applyBorder="1" applyAlignment="1">
      <alignment horizontal="right" wrapText="1"/>
    </xf>
    <xf numFmtId="3" fontId="5" fillId="0" borderId="39" xfId="0" applyNumberFormat="1" applyFont="1" applyFill="1" applyBorder="1" applyAlignment="1" applyProtection="1">
      <alignment horizontal="right" wrapText="1"/>
      <protection locked="0"/>
    </xf>
    <xf numFmtId="2" fontId="4" fillId="0" borderId="12" xfId="0" applyNumberFormat="1" applyFont="1" applyFill="1" applyBorder="1" applyAlignment="1">
      <alignment horizontal="left" vertical="center" wrapText="1"/>
    </xf>
    <xf numFmtId="2" fontId="4" fillId="0" borderId="38" xfId="0" applyNumberFormat="1" applyFont="1" applyFill="1" applyBorder="1" applyAlignment="1">
      <alignment horizontal="left" vertical="center" wrapText="1"/>
    </xf>
    <xf numFmtId="2" fontId="4" fillId="0" borderId="39" xfId="0" applyNumberFormat="1" applyFont="1" applyFill="1" applyBorder="1" applyAlignment="1">
      <alignment horizontal="center" wrapText="1"/>
    </xf>
    <xf numFmtId="3" fontId="4" fillId="0" borderId="39" xfId="0" applyNumberFormat="1" applyFont="1" applyFill="1" applyBorder="1" applyAlignment="1">
      <alignment horizontal="right" wrapText="1"/>
    </xf>
    <xf numFmtId="0" fontId="5" fillId="0" borderId="10" xfId="0" applyFont="1" applyFill="1" applyBorder="1" applyAlignment="1">
      <alignment vertical="center" wrapText="1"/>
    </xf>
    <xf numFmtId="2" fontId="4" fillId="0" borderId="38" xfId="0" applyNumberFormat="1" applyFont="1" applyFill="1" applyBorder="1" applyAlignment="1">
      <alignment vertical="center" wrapText="1"/>
    </xf>
    <xf numFmtId="3" fontId="4" fillId="0" borderId="39" xfId="0" applyNumberFormat="1" applyFont="1" applyFill="1" applyBorder="1" applyAlignment="1">
      <alignment wrapText="1"/>
    </xf>
    <xf numFmtId="2" fontId="4" fillId="0" borderId="39" xfId="0" applyNumberFormat="1" applyFont="1" applyFill="1" applyBorder="1" applyAlignment="1">
      <alignment horizontal="left" vertical="center" wrapText="1"/>
    </xf>
    <xf numFmtId="0" fontId="5" fillId="0" borderId="56" xfId="0" applyFont="1" applyFill="1" applyBorder="1" applyAlignment="1">
      <alignment horizontal="center" vertical="center" wrapText="1"/>
    </xf>
    <xf numFmtId="3" fontId="4" fillId="0" borderId="53" xfId="0" applyNumberFormat="1" applyFont="1" applyFill="1" applyBorder="1" applyAlignment="1">
      <alignment horizontal="left" wrapText="1"/>
    </xf>
    <xf numFmtId="41" fontId="4" fillId="0" borderId="57" xfId="0" applyNumberFormat="1" applyFont="1" applyFill="1" applyBorder="1" applyAlignment="1">
      <alignment wrapText="1"/>
    </xf>
    <xf numFmtId="0" fontId="7" fillId="0" borderId="56" xfId="0" applyFont="1" applyFill="1" applyBorder="1" applyAlignment="1">
      <alignment horizontal="center" vertical="center" wrapText="1"/>
    </xf>
    <xf numFmtId="0" fontId="7" fillId="0" borderId="53" xfId="0" applyFont="1" applyFill="1" applyBorder="1" applyAlignment="1">
      <alignment horizontal="left" vertical="center"/>
    </xf>
    <xf numFmtId="4" fontId="7" fillId="0" borderId="53" xfId="0" applyNumberFormat="1" applyFont="1" applyFill="1" applyBorder="1" applyAlignment="1">
      <alignment horizontal="center" vertical="center" wrapText="1"/>
    </xf>
    <xf numFmtId="3" fontId="7" fillId="0" borderId="53" xfId="0" applyNumberFormat="1" applyFont="1" applyFill="1" applyBorder="1" applyAlignment="1">
      <alignment horizontal="center" vertical="center" wrapText="1"/>
    </xf>
    <xf numFmtId="3" fontId="5" fillId="0" borderId="11" xfId="0" applyNumberFormat="1" applyFont="1" applyFill="1" applyBorder="1" applyAlignment="1">
      <alignment wrapText="1"/>
    </xf>
    <xf numFmtId="3" fontId="5" fillId="0" borderId="25" xfId="0" applyNumberFormat="1" applyFont="1" applyFill="1" applyBorder="1" applyAlignment="1" applyProtection="1">
      <alignment horizontal="right" vertical="center" wrapText="1"/>
      <protection locked="0"/>
    </xf>
    <xf numFmtId="2" fontId="4" fillId="0" borderId="39" xfId="0" applyNumberFormat="1" applyFont="1" applyFill="1" applyBorder="1" applyAlignment="1">
      <alignment horizontal="center" vertical="center" wrapText="1"/>
    </xf>
    <xf numFmtId="4" fontId="4" fillId="0" borderId="39" xfId="0" applyNumberFormat="1" applyFont="1" applyFill="1" applyBorder="1" applyAlignment="1">
      <alignment horizontal="left" vertical="center" wrapText="1"/>
    </xf>
    <xf numFmtId="3" fontId="4" fillId="0" borderId="39" xfId="0" applyNumberFormat="1" applyFont="1" applyFill="1" applyBorder="1" applyAlignment="1">
      <alignment horizontal="right" vertical="center" wrapText="1"/>
    </xf>
    <xf numFmtId="2" fontId="4" fillId="0" borderId="39" xfId="0" applyNumberFormat="1" applyFont="1" applyFill="1" applyBorder="1" applyAlignment="1">
      <alignment vertical="center" wrapText="1"/>
    </xf>
    <xf numFmtId="41" fontId="4" fillId="0" borderId="0" xfId="0" applyNumberFormat="1" applyFont="1" applyFill="1" applyBorder="1" applyAlignment="1">
      <alignment wrapText="1"/>
    </xf>
    <xf numFmtId="0" fontId="5" fillId="0" borderId="0" xfId="0" applyFont="1" applyFill="1" applyAlignment="1">
      <alignment horizontal="left" vertical="center"/>
    </xf>
    <xf numFmtId="41" fontId="5" fillId="0" borderId="0" xfId="0" applyNumberFormat="1" applyFont="1" applyFill="1" applyAlignment="1">
      <alignment/>
    </xf>
    <xf numFmtId="41" fontId="5" fillId="0" borderId="0" xfId="0" applyNumberFormat="1" applyFont="1" applyFill="1" applyAlignment="1" applyProtection="1">
      <alignment wrapText="1"/>
      <protection locked="0"/>
    </xf>
    <xf numFmtId="0" fontId="9" fillId="0" borderId="0" xfId="0" applyFont="1" applyFill="1" applyBorder="1" applyAlignment="1">
      <alignment/>
    </xf>
    <xf numFmtId="0" fontId="7" fillId="0" borderId="36" xfId="0" applyFont="1" applyFill="1" applyBorder="1" applyAlignment="1">
      <alignment horizontal="center" vertical="center" wrapText="1"/>
    </xf>
    <xf numFmtId="3" fontId="6" fillId="0" borderId="64" xfId="0" applyNumberFormat="1" applyFont="1" applyFill="1" applyBorder="1" applyAlignment="1">
      <alignment/>
    </xf>
    <xf numFmtId="41" fontId="5" fillId="0" borderId="57" xfId="0" applyNumberFormat="1" applyFont="1" applyFill="1" applyBorder="1" applyAlignment="1">
      <alignment wrapText="1"/>
    </xf>
    <xf numFmtId="0" fontId="4" fillId="0" borderId="10" xfId="0" applyFont="1" applyFill="1" applyBorder="1" applyAlignment="1">
      <alignment horizontal="center" vertical="top" wrapText="1"/>
    </xf>
    <xf numFmtId="0" fontId="4" fillId="0" borderId="23" xfId="0" applyFont="1" applyFill="1" applyBorder="1" applyAlignment="1">
      <alignment horizontal="center" vertical="top" wrapText="1"/>
    </xf>
    <xf numFmtId="41" fontId="5" fillId="0" borderId="22" xfId="0" applyNumberFormat="1" applyFont="1" applyFill="1" applyBorder="1" applyAlignment="1">
      <alignment horizontal="right" wrapText="1"/>
    </xf>
    <xf numFmtId="0" fontId="6" fillId="0" borderId="11" xfId="0" applyFont="1" applyFill="1" applyBorder="1" applyAlignment="1">
      <alignment horizontal="center" vertical="top" wrapText="1"/>
    </xf>
    <xf numFmtId="0" fontId="6" fillId="0" borderId="15"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0" borderId="18" xfId="0" applyFont="1" applyFill="1" applyBorder="1" applyAlignment="1">
      <alignment horizontal="center" vertical="top"/>
    </xf>
    <xf numFmtId="0" fontId="6" fillId="0" borderId="18" xfId="0" applyFont="1" applyFill="1" applyBorder="1" applyAlignment="1">
      <alignment horizontal="justify" vertical="top" wrapText="1"/>
    </xf>
    <xf numFmtId="0" fontId="6" fillId="0" borderId="59" xfId="0" applyFont="1" applyFill="1" applyBorder="1" applyAlignment="1">
      <alignment horizontal="center" vertical="top"/>
    </xf>
    <xf numFmtId="41" fontId="4" fillId="0" borderId="57" xfId="0" applyNumberFormat="1" applyFont="1" applyFill="1" applyBorder="1" applyAlignment="1">
      <alignment horizontal="right" vertical="center" wrapText="1"/>
    </xf>
    <xf numFmtId="3" fontId="7" fillId="0" borderId="57"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top" wrapText="1"/>
      <protection/>
    </xf>
    <xf numFmtId="0" fontId="6" fillId="0" borderId="11" xfId="57" applyNumberFormat="1" applyFont="1" applyFill="1" applyBorder="1" applyAlignment="1" applyProtection="1">
      <alignment horizontal="justify" vertical="top" wrapText="1"/>
      <protection/>
    </xf>
    <xf numFmtId="0" fontId="6" fillId="0" borderId="11"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justify" vertical="top" wrapText="1"/>
      <protection/>
    </xf>
    <xf numFmtId="0" fontId="6" fillId="0" borderId="11" xfId="0" applyNumberFormat="1" applyFont="1" applyFill="1" applyBorder="1" applyAlignment="1">
      <alignment horizontal="left" vertical="top" wrapText="1"/>
    </xf>
    <xf numFmtId="0" fontId="6" fillId="0" borderId="18"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left" vertical="top" wrapText="1"/>
      <protection/>
    </xf>
    <xf numFmtId="4" fontId="6" fillId="0" borderId="38" xfId="0" applyNumberFormat="1" applyFont="1" applyFill="1" applyBorder="1" applyAlignment="1">
      <alignment wrapText="1"/>
    </xf>
    <xf numFmtId="3" fontId="6" fillId="0" borderId="38" xfId="0" applyNumberFormat="1" applyFont="1" applyFill="1" applyBorder="1" applyAlignment="1">
      <alignment wrapText="1"/>
    </xf>
    <xf numFmtId="3" fontId="6" fillId="0" borderId="37" xfId="0" applyNumberFormat="1" applyFont="1" applyFill="1" applyBorder="1" applyAlignment="1">
      <alignment wrapText="1"/>
    </xf>
    <xf numFmtId="0" fontId="6" fillId="0" borderId="38" xfId="0" applyFont="1" applyFill="1" applyBorder="1" applyAlignment="1">
      <alignment horizontal="justify" vertical="top" wrapText="1"/>
    </xf>
    <xf numFmtId="1" fontId="6" fillId="0" borderId="17" xfId="0" applyNumberFormat="1" applyFont="1" applyFill="1" applyBorder="1" applyAlignment="1">
      <alignment horizontal="center" vertical="top" wrapText="1"/>
    </xf>
    <xf numFmtId="0" fontId="6" fillId="0" borderId="59" xfId="0"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10" xfId="0" applyFont="1" applyFill="1" applyBorder="1" applyAlignment="1">
      <alignment horizontal="center" vertical="top" wrapText="1"/>
    </xf>
    <xf numFmtId="0" fontId="7" fillId="0" borderId="53" xfId="0" applyFont="1" applyFill="1" applyBorder="1" applyAlignment="1">
      <alignment horizontal="center" vertical="center"/>
    </xf>
    <xf numFmtId="4" fontId="4" fillId="0" borderId="35" xfId="0" applyNumberFormat="1" applyFont="1" applyFill="1" applyBorder="1" applyAlignment="1">
      <alignment horizontal="center" vertical="center"/>
    </xf>
    <xf numFmtId="41" fontId="5" fillId="0" borderId="13" xfId="0" applyNumberFormat="1" applyFont="1" applyFill="1" applyBorder="1" applyAlignment="1">
      <alignment horizontal="right" wrapText="1"/>
    </xf>
    <xf numFmtId="0" fontId="4" fillId="0" borderId="49" xfId="0" applyFont="1" applyFill="1" applyBorder="1" applyAlignment="1">
      <alignment vertical="top" wrapText="1"/>
    </xf>
    <xf numFmtId="41" fontId="4" fillId="0" borderId="13" xfId="0" applyNumberFormat="1" applyFont="1" applyFill="1" applyBorder="1" applyAlignment="1">
      <alignment horizontal="right" wrapText="1"/>
    </xf>
    <xf numFmtId="41" fontId="4" fillId="0" borderId="65" xfId="0" applyNumberFormat="1" applyFont="1" applyFill="1" applyBorder="1" applyAlignment="1">
      <alignment horizontal="right" wrapText="1"/>
    </xf>
    <xf numFmtId="41" fontId="4" fillId="0" borderId="36" xfId="0" applyNumberFormat="1" applyFont="1" applyFill="1" applyBorder="1" applyAlignment="1">
      <alignment horizontal="center" vertical="center" wrapText="1"/>
    </xf>
    <xf numFmtId="1" fontId="4" fillId="0" borderId="37" xfId="0" applyNumberFormat="1" applyFont="1" applyFill="1" applyBorder="1" applyAlignment="1">
      <alignment horizontal="center" vertical="center" wrapText="1"/>
    </xf>
    <xf numFmtId="3" fontId="7" fillId="0" borderId="66" xfId="0" applyNumberFormat="1" applyFont="1" applyFill="1" applyBorder="1" applyAlignment="1">
      <alignment horizontal="center" wrapText="1"/>
    </xf>
    <xf numFmtId="41" fontId="4" fillId="0" borderId="67" xfId="0" applyNumberFormat="1" applyFont="1" applyFill="1" applyBorder="1" applyAlignment="1">
      <alignment horizontal="right" wrapText="1"/>
    </xf>
    <xf numFmtId="41" fontId="4" fillId="0" borderId="13" xfId="0" applyNumberFormat="1" applyFont="1" applyFill="1" applyBorder="1" applyAlignment="1">
      <alignment vertical="center"/>
    </xf>
    <xf numFmtId="41" fontId="4" fillId="0" borderId="68" xfId="0" applyNumberFormat="1" applyFont="1" applyFill="1" applyBorder="1" applyAlignment="1">
      <alignment vertical="center"/>
    </xf>
    <xf numFmtId="41" fontId="5" fillId="0" borderId="69" xfId="0" applyNumberFormat="1" applyFont="1" applyFill="1" applyBorder="1" applyAlignment="1">
      <alignment wrapText="1"/>
    </xf>
    <xf numFmtId="41" fontId="4" fillId="0" borderId="70" xfId="0" applyNumberFormat="1" applyFont="1" applyFill="1" applyBorder="1" applyAlignment="1">
      <alignment wrapText="1"/>
    </xf>
    <xf numFmtId="41" fontId="4" fillId="0" borderId="13" xfId="0" applyNumberFormat="1" applyFont="1" applyFill="1" applyBorder="1" applyAlignment="1">
      <alignment vertical="center" wrapText="1"/>
    </xf>
    <xf numFmtId="41" fontId="4" fillId="0" borderId="70" xfId="0" applyNumberFormat="1" applyFont="1" applyFill="1" applyBorder="1" applyAlignment="1">
      <alignment vertical="center" wrapText="1"/>
    </xf>
    <xf numFmtId="41" fontId="4" fillId="0" borderId="71" xfId="0" applyNumberFormat="1" applyFont="1" applyFill="1" applyBorder="1" applyAlignment="1">
      <alignment vertical="center" wrapText="1"/>
    </xf>
    <xf numFmtId="41" fontId="4" fillId="0" borderId="72" xfId="0" applyNumberFormat="1" applyFont="1" applyFill="1" applyBorder="1" applyAlignment="1">
      <alignment vertical="center" wrapText="1"/>
    </xf>
    <xf numFmtId="41" fontId="4" fillId="0" borderId="53" xfId="0" applyNumberFormat="1" applyFont="1" applyFill="1" applyBorder="1" applyAlignment="1">
      <alignment wrapText="1"/>
    </xf>
    <xf numFmtId="1" fontId="5" fillId="0" borderId="10" xfId="0" applyNumberFormat="1" applyFont="1" applyFill="1" applyBorder="1" applyAlignment="1">
      <alignment horizontal="center" vertical="top" wrapText="1"/>
    </xf>
    <xf numFmtId="0" fontId="5" fillId="0" borderId="73" xfId="0" applyFont="1" applyFill="1" applyBorder="1" applyAlignment="1">
      <alignment horizontal="center" vertical="top" wrapText="1"/>
    </xf>
    <xf numFmtId="0" fontId="5" fillId="0" borderId="74" xfId="0" applyFont="1" applyFill="1" applyBorder="1" applyAlignment="1">
      <alignment horizontal="center" vertical="top" wrapText="1"/>
    </xf>
    <xf numFmtId="1" fontId="5" fillId="0" borderId="17" xfId="0" applyNumberFormat="1" applyFont="1" applyFill="1" applyBorder="1" applyAlignment="1">
      <alignment horizontal="center" vertical="top" wrapText="1"/>
    </xf>
    <xf numFmtId="0" fontId="5" fillId="0" borderId="18" xfId="0" applyFont="1" applyFill="1" applyBorder="1" applyAlignment="1">
      <alignment horizontal="center" vertical="top" wrapText="1"/>
    </xf>
    <xf numFmtId="4" fontId="5" fillId="0" borderId="12" xfId="0" applyNumberFormat="1" applyFont="1" applyFill="1" applyBorder="1" applyAlignment="1">
      <alignment horizontal="right" wrapText="1"/>
    </xf>
    <xf numFmtId="3" fontId="5" fillId="0" borderId="12" xfId="0" applyNumberFormat="1" applyFont="1" applyFill="1" applyBorder="1" applyAlignment="1" applyProtection="1">
      <alignment horizontal="right" wrapText="1"/>
      <protection locked="0"/>
    </xf>
    <xf numFmtId="41" fontId="5" fillId="0" borderId="36" xfId="0" applyNumberFormat="1" applyFont="1" applyFill="1" applyBorder="1" applyAlignment="1">
      <alignment horizontal="right" wrapText="1"/>
    </xf>
    <xf numFmtId="1" fontId="5" fillId="0" borderId="19" xfId="0" applyNumberFormat="1" applyFont="1" applyFill="1" applyBorder="1" applyAlignment="1">
      <alignment horizontal="center" vertical="top" wrapText="1"/>
    </xf>
    <xf numFmtId="0" fontId="5" fillId="0" borderId="35" xfId="0" applyFont="1" applyFill="1" applyBorder="1" applyAlignment="1">
      <alignment horizontal="center" vertical="top" wrapText="1"/>
    </xf>
    <xf numFmtId="0" fontId="4" fillId="0" borderId="35" xfId="0" applyFont="1" applyFill="1" applyBorder="1" applyAlignment="1">
      <alignment vertical="top" wrapText="1"/>
    </xf>
    <xf numFmtId="1" fontId="5" fillId="0" borderId="14" xfId="0" applyNumberFormat="1"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0" borderId="15" xfId="0" applyFont="1" applyFill="1" applyBorder="1" applyAlignment="1">
      <alignment horizontal="left" vertical="top" wrapText="1"/>
    </xf>
    <xf numFmtId="0" fontId="4" fillId="0" borderId="11" xfId="0" applyFont="1" applyFill="1" applyBorder="1" applyAlignment="1">
      <alignment vertical="top" wrapText="1"/>
    </xf>
    <xf numFmtId="0" fontId="14" fillId="0" borderId="11" xfId="0" applyFont="1" applyFill="1" applyBorder="1" applyAlignment="1">
      <alignment vertical="top"/>
    </xf>
    <xf numFmtId="0" fontId="5" fillId="0" borderId="39" xfId="0" applyFont="1" applyFill="1" applyBorder="1" applyAlignment="1">
      <alignment vertical="top" wrapText="1"/>
    </xf>
    <xf numFmtId="41" fontId="4" fillId="0" borderId="65" xfId="0" applyNumberFormat="1" applyFont="1" applyFill="1" applyBorder="1" applyAlignment="1">
      <alignment horizontal="right" vertical="center" wrapText="1"/>
    </xf>
    <xf numFmtId="0" fontId="4" fillId="0" borderId="47" xfId="0" applyFont="1" applyFill="1" applyBorder="1" applyAlignment="1">
      <alignment vertical="top" wrapText="1"/>
    </xf>
    <xf numFmtId="2" fontId="4" fillId="0" borderId="45" xfId="0" applyNumberFormat="1" applyFont="1" applyFill="1" applyBorder="1" applyAlignment="1">
      <alignment horizontal="center" wrapText="1"/>
    </xf>
    <xf numFmtId="41" fontId="5" fillId="0" borderId="13" xfId="0" applyNumberFormat="1" applyFont="1" applyFill="1" applyBorder="1" applyAlignment="1">
      <alignment vertical="center" wrapText="1"/>
    </xf>
    <xf numFmtId="2" fontId="4" fillId="0" borderId="47" xfId="0" applyNumberFormat="1" applyFont="1" applyFill="1" applyBorder="1" applyAlignment="1">
      <alignment horizontal="left" vertical="center" wrapText="1"/>
    </xf>
    <xf numFmtId="2" fontId="4" fillId="0" borderId="48" xfId="0" applyNumberFormat="1" applyFont="1" applyFill="1" applyBorder="1" applyAlignment="1">
      <alignment horizontal="center" vertical="center" wrapText="1"/>
    </xf>
    <xf numFmtId="4" fontId="4" fillId="0" borderId="48" xfId="0" applyNumberFormat="1" applyFont="1" applyFill="1" applyBorder="1" applyAlignment="1">
      <alignment horizontal="left" vertical="center" wrapText="1"/>
    </xf>
    <xf numFmtId="3" fontId="4" fillId="0" borderId="48" xfId="0" applyNumberFormat="1" applyFont="1" applyFill="1" applyBorder="1" applyAlignment="1">
      <alignment horizontal="right" vertical="center" wrapText="1"/>
    </xf>
    <xf numFmtId="41" fontId="4" fillId="0" borderId="69" xfId="0" applyNumberFormat="1" applyFont="1" applyFill="1" applyBorder="1" applyAlignment="1">
      <alignment vertical="center" wrapText="1"/>
    </xf>
    <xf numFmtId="2" fontId="4" fillId="0" borderId="53" xfId="0" applyNumberFormat="1" applyFont="1" applyFill="1" applyBorder="1" applyAlignment="1">
      <alignment vertical="center" wrapText="1"/>
    </xf>
    <xf numFmtId="2" fontId="4" fillId="0" borderId="58" xfId="0" applyNumberFormat="1" applyFont="1" applyFill="1" applyBorder="1" applyAlignment="1">
      <alignment vertical="center" wrapText="1"/>
    </xf>
    <xf numFmtId="0" fontId="5" fillId="0" borderId="0" xfId="0" applyFont="1" applyFill="1" applyAlignment="1">
      <alignment horizontal="left"/>
    </xf>
    <xf numFmtId="3" fontId="5" fillId="0" borderId="0" xfId="0" applyNumberFormat="1" applyFont="1" applyFill="1" applyAlignment="1">
      <alignment horizontal="center"/>
    </xf>
    <xf numFmtId="41" fontId="5" fillId="0" borderId="0" xfId="0" applyNumberFormat="1" applyFont="1" applyFill="1" applyAlignment="1">
      <alignment horizontal="center"/>
    </xf>
    <xf numFmtId="1" fontId="5" fillId="0" borderId="23" xfId="0" applyNumberFormat="1"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xf>
    <xf numFmtId="4" fontId="14" fillId="0" borderId="0" xfId="0" applyNumberFormat="1" applyFont="1" applyFill="1" applyAlignment="1">
      <alignment vertical="center"/>
    </xf>
    <xf numFmtId="3" fontId="14" fillId="0" borderId="0" xfId="0" applyNumberFormat="1" applyFont="1" applyFill="1" applyAlignment="1">
      <alignment vertical="center"/>
    </xf>
    <xf numFmtId="0" fontId="4" fillId="0" borderId="15"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31" xfId="0" applyFont="1" applyFill="1" applyBorder="1" applyAlignment="1">
      <alignment vertical="center" wrapText="1"/>
    </xf>
    <xf numFmtId="0" fontId="11" fillId="0" borderId="0" xfId="0" applyFont="1" applyFill="1" applyAlignment="1">
      <alignment vertical="center"/>
    </xf>
    <xf numFmtId="4" fontId="5" fillId="0" borderId="11" xfId="0" applyNumberFormat="1" applyFont="1" applyFill="1" applyBorder="1" applyAlignment="1">
      <alignment horizontal="right" vertical="center" wrapText="1"/>
    </xf>
    <xf numFmtId="0" fontId="4" fillId="0" borderId="23" xfId="0" applyFont="1" applyFill="1" applyBorder="1" applyAlignment="1">
      <alignment horizontal="center" vertical="center" wrapText="1"/>
    </xf>
    <xf numFmtId="4" fontId="5" fillId="0" borderId="25" xfId="0" applyNumberFormat="1" applyFont="1" applyFill="1" applyBorder="1" applyAlignment="1">
      <alignment horizontal="right" vertical="center" wrapText="1"/>
    </xf>
    <xf numFmtId="41" fontId="4" fillId="0" borderId="13" xfId="0" applyNumberFormat="1" applyFont="1" applyFill="1" applyBorder="1" applyAlignment="1">
      <alignment horizontal="right" vertical="center"/>
    </xf>
    <xf numFmtId="41" fontId="4" fillId="0" borderId="65" xfId="0" applyNumberFormat="1" applyFont="1" applyFill="1" applyBorder="1" applyAlignment="1">
      <alignment horizontal="center" wrapText="1"/>
    </xf>
    <xf numFmtId="4" fontId="5" fillId="0" borderId="18" xfId="0" applyNumberFormat="1" applyFont="1" applyFill="1" applyBorder="1" applyAlignment="1">
      <alignment horizontal="right" vertical="center" wrapText="1"/>
    </xf>
    <xf numFmtId="3" fontId="5" fillId="0" borderId="18" xfId="0" applyNumberFormat="1" applyFont="1" applyFill="1" applyBorder="1" applyAlignment="1" applyProtection="1">
      <alignment horizontal="right" vertical="center" wrapText="1"/>
      <protection locked="0"/>
    </xf>
    <xf numFmtId="41" fontId="4" fillId="0" borderId="67" xfId="0" applyNumberFormat="1" applyFont="1" applyFill="1" applyBorder="1" applyAlignment="1">
      <alignment horizontal="right" vertical="center" wrapText="1"/>
    </xf>
    <xf numFmtId="41" fontId="4" fillId="0" borderId="13" xfId="0" applyNumberFormat="1" applyFont="1" applyFill="1" applyBorder="1" applyAlignment="1">
      <alignment horizontal="center" wrapText="1"/>
    </xf>
    <xf numFmtId="4" fontId="4" fillId="0" borderId="48" xfId="0" applyNumberFormat="1" applyFont="1" applyFill="1" applyBorder="1" applyAlignment="1">
      <alignment horizontal="center" wrapText="1"/>
    </xf>
    <xf numFmtId="3" fontId="4" fillId="0" borderId="48" xfId="0" applyNumberFormat="1" applyFont="1" applyFill="1" applyBorder="1" applyAlignment="1">
      <alignment horizontal="center" wrapText="1"/>
    </xf>
    <xf numFmtId="0" fontId="4" fillId="0" borderId="49" xfId="0" applyFont="1" applyFill="1" applyBorder="1" applyAlignment="1">
      <alignment horizontal="center" wrapText="1"/>
    </xf>
    <xf numFmtId="41" fontId="5" fillId="0" borderId="71" xfId="0" applyNumberFormat="1" applyFont="1" applyFill="1" applyBorder="1" applyAlignment="1">
      <alignment horizontal="center" wrapText="1"/>
    </xf>
    <xf numFmtId="41" fontId="5" fillId="0" borderId="69" xfId="0" applyNumberFormat="1" applyFont="1" applyFill="1" applyBorder="1" applyAlignment="1">
      <alignment horizontal="center" wrapText="1"/>
    </xf>
    <xf numFmtId="4" fontId="4" fillId="0" borderId="39" xfId="0" applyNumberFormat="1" applyFont="1" applyFill="1" applyBorder="1" applyAlignment="1">
      <alignment horizontal="center" wrapText="1"/>
    </xf>
    <xf numFmtId="3" fontId="4" fillId="0" borderId="39" xfId="0" applyNumberFormat="1" applyFont="1" applyFill="1" applyBorder="1" applyAlignment="1">
      <alignment horizontal="center" wrapText="1"/>
    </xf>
    <xf numFmtId="41" fontId="4" fillId="0" borderId="70" xfId="0" applyNumberFormat="1" applyFont="1" applyFill="1" applyBorder="1" applyAlignment="1">
      <alignment horizontal="center" wrapText="1"/>
    </xf>
    <xf numFmtId="2" fontId="4" fillId="0" borderId="47" xfId="0" applyNumberFormat="1" applyFont="1" applyFill="1" applyBorder="1" applyAlignment="1">
      <alignment wrapText="1"/>
    </xf>
    <xf numFmtId="4" fontId="4" fillId="0" borderId="0" xfId="0" applyNumberFormat="1" applyFont="1" applyFill="1" applyBorder="1" applyAlignment="1">
      <alignment horizontal="center" wrapText="1"/>
    </xf>
    <xf numFmtId="3" fontId="4" fillId="0" borderId="0" xfId="0" applyNumberFormat="1" applyFont="1" applyFill="1" applyBorder="1" applyAlignment="1">
      <alignment horizontal="center" wrapText="1"/>
    </xf>
    <xf numFmtId="41" fontId="4" fillId="0" borderId="0" xfId="0" applyNumberFormat="1" applyFont="1" applyFill="1" applyBorder="1" applyAlignment="1">
      <alignment horizontal="center" wrapText="1"/>
    </xf>
    <xf numFmtId="0" fontId="4" fillId="0" borderId="38" xfId="0" applyFont="1" applyFill="1" applyBorder="1" applyAlignment="1">
      <alignment wrapText="1"/>
    </xf>
    <xf numFmtId="0" fontId="11" fillId="0" borderId="0" xfId="0" applyFont="1" applyFill="1" applyAlignment="1">
      <alignment/>
    </xf>
    <xf numFmtId="0" fontId="11" fillId="0" borderId="0" xfId="0" applyFont="1" applyFill="1" applyBorder="1" applyAlignment="1">
      <alignment/>
    </xf>
    <xf numFmtId="0" fontId="4" fillId="0" borderId="12" xfId="0" applyFont="1" applyFill="1" applyBorder="1" applyAlignment="1">
      <alignment wrapText="1"/>
    </xf>
    <xf numFmtId="0" fontId="4" fillId="0" borderId="15" xfId="0" applyFont="1" applyFill="1" applyBorder="1" applyAlignment="1">
      <alignment vertical="center" wrapText="1"/>
    </xf>
    <xf numFmtId="4" fontId="4" fillId="0" borderId="15"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0" fontId="4" fillId="0" borderId="55" xfId="0" applyFont="1" applyFill="1" applyBorder="1" applyAlignment="1">
      <alignment horizontal="right" vertical="center" wrapText="1"/>
    </xf>
    <xf numFmtId="0" fontId="22" fillId="0" borderId="0" xfId="0" applyFont="1" applyFill="1" applyAlignment="1">
      <alignment/>
    </xf>
    <xf numFmtId="0" fontId="22" fillId="0" borderId="0" xfId="0" applyFont="1" applyFill="1" applyAlignment="1">
      <alignment vertical="center"/>
    </xf>
    <xf numFmtId="2" fontId="4" fillId="0" borderId="48" xfId="0" applyNumberFormat="1" applyFont="1" applyFill="1" applyBorder="1" applyAlignment="1">
      <alignment horizontal="left" vertical="center" wrapText="1"/>
    </xf>
    <xf numFmtId="4" fontId="4" fillId="0" borderId="48" xfId="0" applyNumberFormat="1" applyFont="1" applyFill="1" applyBorder="1" applyAlignment="1">
      <alignment horizontal="center" vertical="center" wrapText="1"/>
    </xf>
    <xf numFmtId="3" fontId="4" fillId="0" borderId="48" xfId="0" applyNumberFormat="1" applyFont="1" applyFill="1" applyBorder="1" applyAlignment="1">
      <alignment horizontal="center" vertical="center" wrapText="1"/>
    </xf>
    <xf numFmtId="41" fontId="5" fillId="0" borderId="69" xfId="0" applyNumberFormat="1" applyFont="1" applyFill="1" applyBorder="1" applyAlignment="1">
      <alignment horizontal="center" vertical="center" wrapText="1"/>
    </xf>
    <xf numFmtId="4" fontId="4" fillId="0" borderId="39"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41" fontId="4" fillId="0" borderId="7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4" fontId="4" fillId="0" borderId="45" xfId="0" applyNumberFormat="1" applyFont="1" applyFill="1" applyBorder="1" applyAlignment="1">
      <alignment vertical="center" wrapText="1"/>
    </xf>
    <xf numFmtId="3" fontId="4" fillId="0" borderId="45" xfId="0" applyNumberFormat="1" applyFont="1" applyFill="1" applyBorder="1" applyAlignment="1">
      <alignment vertical="center" wrapText="1"/>
    </xf>
    <xf numFmtId="0" fontId="4" fillId="0" borderId="46" xfId="0" applyFont="1" applyFill="1" applyBorder="1" applyAlignment="1">
      <alignment vertical="center" wrapText="1"/>
    </xf>
    <xf numFmtId="41" fontId="4" fillId="0" borderId="67" xfId="0" applyNumberFormat="1" applyFont="1" applyFill="1" applyBorder="1" applyAlignment="1">
      <alignment horizontal="center" wrapText="1"/>
    </xf>
    <xf numFmtId="3" fontId="5" fillId="0" borderId="11" xfId="0" applyNumberFormat="1" applyFont="1" applyFill="1" applyBorder="1" applyAlignment="1">
      <alignment horizontal="center" wrapText="1"/>
    </xf>
    <xf numFmtId="3" fontId="5" fillId="0" borderId="74" xfId="0" applyNumberFormat="1" applyFont="1" applyFill="1" applyBorder="1" applyAlignment="1">
      <alignment horizont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4"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41" fontId="4" fillId="0" borderId="75" xfId="0" applyNumberFormat="1" applyFont="1" applyFill="1" applyBorder="1" applyAlignment="1">
      <alignment horizontal="center" vertical="center" wrapText="1"/>
    </xf>
    <xf numFmtId="41" fontId="4" fillId="0" borderId="13" xfId="0" applyNumberFormat="1" applyFont="1" applyFill="1" applyBorder="1" applyAlignment="1">
      <alignment horizontal="center"/>
    </xf>
    <xf numFmtId="41" fontId="4" fillId="0" borderId="68" xfId="0" applyNumberFormat="1" applyFont="1" applyFill="1" applyBorder="1" applyAlignment="1">
      <alignment horizontal="center"/>
    </xf>
    <xf numFmtId="41" fontId="4" fillId="0" borderId="65" xfId="0" applyNumberFormat="1" applyFont="1" applyFill="1" applyBorder="1" applyAlignment="1">
      <alignment horizontal="center"/>
    </xf>
    <xf numFmtId="3" fontId="5" fillId="0" borderId="0" xfId="0" applyNumberFormat="1" applyFont="1" applyFill="1" applyAlignment="1" applyProtection="1">
      <alignment horizontal="center" wrapText="1"/>
      <protection locked="0"/>
    </xf>
    <xf numFmtId="41" fontId="5" fillId="0" borderId="0" xfId="0" applyNumberFormat="1" applyFont="1" applyFill="1" applyAlignment="1" applyProtection="1">
      <alignment horizontal="center" wrapText="1"/>
      <protection locked="0"/>
    </xf>
    <xf numFmtId="0" fontId="22" fillId="0" borderId="0" xfId="0" applyFont="1" applyFill="1" applyAlignment="1">
      <alignment horizontal="center"/>
    </xf>
    <xf numFmtId="0" fontId="22" fillId="0" borderId="0" xfId="0" applyFont="1" applyFill="1" applyAlignment="1">
      <alignment horizontal="left" vertical="center"/>
    </xf>
    <xf numFmtId="4" fontId="23" fillId="0" borderId="0" xfId="0" applyNumberFormat="1" applyFont="1" applyFill="1" applyAlignment="1">
      <alignment horizontal="center"/>
    </xf>
    <xf numFmtId="41" fontId="22" fillId="0" borderId="0" xfId="0" applyNumberFormat="1" applyFont="1" applyFill="1" applyAlignment="1">
      <alignment horizontal="right"/>
    </xf>
    <xf numFmtId="41" fontId="22" fillId="0" borderId="0" xfId="0" applyNumberFormat="1" applyFont="1" applyFill="1" applyAlignment="1">
      <alignment/>
    </xf>
    <xf numFmtId="0" fontId="5" fillId="0" borderId="76" xfId="0" applyFont="1" applyBorder="1" applyAlignment="1">
      <alignment/>
    </xf>
    <xf numFmtId="0" fontId="5" fillId="0" borderId="0" xfId="0" applyFont="1" applyBorder="1" applyAlignment="1">
      <alignment/>
    </xf>
    <xf numFmtId="0" fontId="5" fillId="0" borderId="0" xfId="0" applyFont="1" applyBorder="1" applyAlignment="1">
      <alignment vertical="center"/>
    </xf>
    <xf numFmtId="4" fontId="5" fillId="0" borderId="0" xfId="0" applyNumberFormat="1" applyFont="1" applyBorder="1" applyAlignment="1">
      <alignment vertical="center"/>
    </xf>
    <xf numFmtId="41" fontId="5" fillId="0" borderId="0" xfId="0" applyNumberFormat="1" applyFont="1" applyFill="1" applyBorder="1" applyAlignment="1">
      <alignment vertical="center"/>
    </xf>
    <xf numFmtId="0" fontId="5" fillId="0" borderId="21" xfId="0" applyFont="1" applyBorder="1" applyAlignment="1">
      <alignment vertical="center"/>
    </xf>
    <xf numFmtId="41" fontId="4" fillId="0" borderId="35"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0" borderId="14" xfId="0" applyFont="1" applyFill="1" applyBorder="1" applyAlignment="1">
      <alignment horizontal="center" wrapText="1"/>
    </xf>
    <xf numFmtId="0" fontId="5" fillId="0" borderId="41" xfId="0" applyFont="1" applyFill="1" applyBorder="1" applyAlignment="1">
      <alignment horizontal="center" wrapText="1"/>
    </xf>
    <xf numFmtId="0" fontId="5" fillId="0" borderId="20" xfId="0" applyFont="1" applyFill="1" applyBorder="1" applyAlignment="1">
      <alignment horizontal="center" wrapText="1"/>
    </xf>
    <xf numFmtId="41" fontId="5" fillId="0" borderId="11" xfId="0" applyNumberFormat="1" applyFont="1" applyFill="1" applyBorder="1" applyAlignment="1" applyProtection="1">
      <alignment horizontal="right" wrapText="1"/>
      <protection locked="0"/>
    </xf>
    <xf numFmtId="0" fontId="5" fillId="0" borderId="42" xfId="0" applyFont="1" applyFill="1" applyBorder="1" applyAlignment="1">
      <alignment horizontal="center" wrapText="1"/>
    </xf>
    <xf numFmtId="4" fontId="5" fillId="0" borderId="11" xfId="0" applyNumberFormat="1" applyFont="1" applyFill="1" applyBorder="1" applyAlignment="1">
      <alignment horizontal="right"/>
    </xf>
    <xf numFmtId="0" fontId="5" fillId="0" borderId="11" xfId="0" applyFont="1" applyBorder="1" applyAlignment="1">
      <alignment horizontal="center" wrapText="1"/>
    </xf>
    <xf numFmtId="4" fontId="5" fillId="0" borderId="11" xfId="0" applyNumberFormat="1" applyFont="1" applyBorder="1" applyAlignment="1">
      <alignment horizontal="right" wrapText="1"/>
    </xf>
    <xf numFmtId="0" fontId="5" fillId="0" borderId="27" xfId="0" applyFont="1" applyFill="1" applyBorder="1" applyAlignment="1">
      <alignment horizontal="center" wrapText="1"/>
    </xf>
    <xf numFmtId="0" fontId="5" fillId="0" borderId="54" xfId="0" applyFont="1" applyFill="1" applyBorder="1" applyAlignment="1">
      <alignment horizontal="center" wrapText="1"/>
    </xf>
    <xf numFmtId="0" fontId="5" fillId="0" borderId="10" xfId="0" applyFont="1" applyFill="1" applyBorder="1" applyAlignment="1">
      <alignment horizontal="center"/>
    </xf>
    <xf numFmtId="0" fontId="6" fillId="0" borderId="39" xfId="0" applyFont="1" applyFill="1" applyBorder="1" applyAlignment="1">
      <alignment horizontal="center"/>
    </xf>
    <xf numFmtId="0" fontId="6" fillId="0" borderId="11" xfId="57" applyNumberFormat="1" applyFont="1" applyFill="1" applyBorder="1" applyAlignment="1" applyProtection="1">
      <alignment horizontal="justify" vertical="center"/>
      <protection/>
    </xf>
    <xf numFmtId="4" fontId="6" fillId="0" borderId="11" xfId="0" applyNumberFormat="1" applyFont="1" applyFill="1" applyBorder="1" applyAlignment="1">
      <alignment horizontal="center" vertical="center"/>
    </xf>
    <xf numFmtId="41" fontId="6" fillId="0" borderId="11" xfId="0" applyNumberFormat="1" applyFont="1" applyFill="1" applyBorder="1" applyAlignment="1" applyProtection="1">
      <alignment horizontal="right" vertical="center"/>
      <protection locked="0"/>
    </xf>
    <xf numFmtId="41" fontId="5" fillId="0" borderId="31" xfId="0" applyNumberFormat="1" applyFont="1" applyFill="1" applyBorder="1" applyAlignment="1">
      <alignment horizontal="right"/>
    </xf>
    <xf numFmtId="0" fontId="6" fillId="0" borderId="20" xfId="0" applyFont="1" applyFill="1" applyBorder="1" applyAlignment="1">
      <alignment horizontal="center"/>
    </xf>
    <xf numFmtId="0" fontId="6" fillId="0" borderId="15" xfId="57" applyNumberFormat="1" applyFont="1" applyFill="1" applyBorder="1" applyAlignment="1" applyProtection="1">
      <alignment horizontal="right" vertical="center"/>
      <protection/>
    </xf>
    <xf numFmtId="0" fontId="6" fillId="0" borderId="15" xfId="59" applyNumberFormat="1" applyFont="1" applyFill="1" applyBorder="1" applyAlignment="1" applyProtection="1">
      <alignment horizontal="center"/>
      <protection/>
    </xf>
    <xf numFmtId="4" fontId="6" fillId="0" borderId="15" xfId="0" applyNumberFormat="1" applyFont="1" applyFill="1" applyBorder="1" applyAlignment="1">
      <alignment horizontal="right"/>
    </xf>
    <xf numFmtId="41" fontId="6" fillId="0" borderId="15" xfId="0" applyNumberFormat="1" applyFont="1" applyFill="1" applyBorder="1" applyAlignment="1" applyProtection="1">
      <alignment horizontal="right"/>
      <protection locked="0"/>
    </xf>
    <xf numFmtId="41" fontId="5" fillId="0" borderId="55" xfId="0" applyNumberFormat="1" applyFont="1" applyFill="1" applyBorder="1" applyAlignment="1">
      <alignment horizontal="right"/>
    </xf>
    <xf numFmtId="41" fontId="6" fillId="0" borderId="11" xfId="0" applyNumberFormat="1" applyFont="1" applyFill="1" applyBorder="1" applyAlignment="1" applyProtection="1">
      <alignment horizontal="right"/>
      <protection locked="0"/>
    </xf>
    <xf numFmtId="41" fontId="5" fillId="0" borderId="37" xfId="0" applyNumberFormat="1" applyFont="1" applyFill="1" applyBorder="1" applyAlignment="1">
      <alignment horizontal="right"/>
    </xf>
    <xf numFmtId="4" fontId="6" fillId="0" borderId="11" xfId="0" applyNumberFormat="1" applyFont="1" applyBorder="1" applyAlignment="1">
      <alignment horizontal="right"/>
    </xf>
    <xf numFmtId="0" fontId="6" fillId="0" borderId="11" xfId="0" applyNumberFormat="1" applyFont="1" applyFill="1" applyBorder="1" applyAlignment="1" applyProtection="1">
      <alignment horizontal="center" wrapText="1"/>
      <protection/>
    </xf>
    <xf numFmtId="4" fontId="6" fillId="0" borderId="11" xfId="0" applyNumberFormat="1" applyFont="1" applyBorder="1" applyAlignment="1">
      <alignment horizontal="right" wrapText="1"/>
    </xf>
    <xf numFmtId="41" fontId="6" fillId="0" borderId="11" xfId="0" applyNumberFormat="1" applyFont="1" applyFill="1" applyBorder="1" applyAlignment="1" applyProtection="1">
      <alignment horizontal="right" wrapText="1"/>
      <protection locked="0"/>
    </xf>
    <xf numFmtId="0" fontId="5" fillId="0" borderId="17" xfId="0" applyFont="1" applyFill="1" applyBorder="1" applyAlignment="1">
      <alignment horizontal="center"/>
    </xf>
    <xf numFmtId="0" fontId="6"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protection/>
    </xf>
    <xf numFmtId="4" fontId="6" fillId="0" borderId="18" xfId="0" applyNumberFormat="1" applyFont="1" applyBorder="1" applyAlignment="1">
      <alignment horizontal="right" wrapText="1"/>
    </xf>
    <xf numFmtId="0" fontId="6" fillId="0" borderId="10" xfId="0" applyFont="1" applyFill="1" applyBorder="1" applyAlignment="1">
      <alignment horizontal="center"/>
    </xf>
    <xf numFmtId="1" fontId="6" fillId="0" borderId="10" xfId="0" applyNumberFormat="1" applyFont="1" applyFill="1" applyBorder="1" applyAlignment="1">
      <alignment horizontal="center" wrapText="1"/>
    </xf>
    <xf numFmtId="0" fontId="6" fillId="0" borderId="20" xfId="0" applyFont="1" applyFill="1" applyBorder="1" applyAlignment="1">
      <alignment horizontal="center" wrapText="1"/>
    </xf>
    <xf numFmtId="2" fontId="7" fillId="0" borderId="11" xfId="0" applyNumberFormat="1" applyFont="1" applyFill="1" applyBorder="1" applyAlignment="1">
      <alignment vertical="center" wrapText="1"/>
    </xf>
    <xf numFmtId="0" fontId="7" fillId="0" borderId="11" xfId="0" applyFont="1" applyFill="1" applyBorder="1" applyAlignment="1">
      <alignment horizontal="center" wrapText="1"/>
    </xf>
    <xf numFmtId="4" fontId="7" fillId="0" borderId="11" xfId="0" applyNumberFormat="1" applyFont="1" applyBorder="1" applyAlignment="1">
      <alignment horizontal="center" vertical="center" wrapText="1"/>
    </xf>
    <xf numFmtId="41" fontId="7" fillId="0" borderId="11" xfId="0" applyNumberFormat="1" applyFont="1" applyFill="1" applyBorder="1" applyAlignment="1">
      <alignment horizontal="right" vertical="center" wrapText="1"/>
    </xf>
    <xf numFmtId="4" fontId="7" fillId="0" borderId="37" xfId="0" applyNumberFormat="1" applyFont="1" applyBorder="1" applyAlignment="1">
      <alignment horizontal="right" vertical="center" wrapText="1"/>
    </xf>
    <xf numFmtId="0" fontId="6" fillId="0" borderId="10" xfId="0" applyFont="1" applyFill="1" applyBorder="1" applyAlignment="1">
      <alignment horizontal="center" wrapText="1"/>
    </xf>
    <xf numFmtId="0" fontId="6" fillId="0" borderId="11" xfId="0" applyFont="1" applyBorder="1" applyAlignment="1">
      <alignment horizontal="center" wrapText="1"/>
    </xf>
    <xf numFmtId="0" fontId="6" fillId="0" borderId="14" xfId="0" applyFont="1" applyFill="1" applyBorder="1" applyAlignment="1">
      <alignment horizontal="center" wrapText="1"/>
    </xf>
    <xf numFmtId="0" fontId="7" fillId="0" borderId="0" xfId="0" applyFont="1" applyBorder="1" applyAlignment="1">
      <alignment horizontal="left" vertical="center" wrapText="1"/>
    </xf>
    <xf numFmtId="0" fontId="7" fillId="0" borderId="15" xfId="0" applyFont="1" applyBorder="1" applyAlignment="1">
      <alignment horizontal="center" wrapText="1"/>
    </xf>
    <xf numFmtId="4" fontId="7" fillId="0" borderId="15" xfId="0" applyNumberFormat="1" applyFont="1" applyBorder="1" applyAlignment="1">
      <alignment horizontal="right" wrapText="1"/>
    </xf>
    <xf numFmtId="41" fontId="7" fillId="0" borderId="15" xfId="0" applyNumberFormat="1" applyFont="1" applyFill="1" applyBorder="1" applyAlignment="1" applyProtection="1">
      <alignment horizontal="right" vertical="center" wrapText="1"/>
      <protection locked="0"/>
    </xf>
    <xf numFmtId="41" fontId="4" fillId="0" borderId="55" xfId="0" applyNumberFormat="1" applyFont="1" applyFill="1" applyBorder="1" applyAlignment="1">
      <alignment horizontal="right" wrapText="1"/>
    </xf>
    <xf numFmtId="0" fontId="6" fillId="0" borderId="39" xfId="0" applyFont="1" applyFill="1" applyBorder="1" applyAlignment="1">
      <alignment horizontal="center" wrapText="1"/>
    </xf>
    <xf numFmtId="0" fontId="6" fillId="0" borderId="38" xfId="0" applyFont="1" applyBorder="1" applyAlignment="1">
      <alignment horizontal="left" vertical="center" wrapText="1"/>
    </xf>
    <xf numFmtId="0" fontId="6" fillId="0" borderId="39" xfId="0" applyFont="1" applyBorder="1" applyAlignment="1">
      <alignment horizontal="center" wrapText="1"/>
    </xf>
    <xf numFmtId="4" fontId="6" fillId="0" borderId="39" xfId="0" applyNumberFormat="1" applyFont="1" applyBorder="1" applyAlignment="1">
      <alignment horizontal="right" wrapText="1"/>
    </xf>
    <xf numFmtId="41" fontId="6" fillId="0" borderId="39" xfId="0" applyNumberFormat="1" applyFont="1" applyFill="1" applyBorder="1" applyAlignment="1" applyProtection="1">
      <alignment horizontal="right" vertical="center" wrapText="1"/>
      <protection locked="0"/>
    </xf>
    <xf numFmtId="41" fontId="4" fillId="0" borderId="31" xfId="0" applyNumberFormat="1" applyFont="1" applyFill="1" applyBorder="1" applyAlignment="1">
      <alignment horizontal="right" wrapText="1"/>
    </xf>
    <xf numFmtId="0" fontId="6" fillId="0" borderId="15" xfId="0" applyFont="1" applyBorder="1" applyAlignment="1">
      <alignment horizontal="center" wrapText="1"/>
    </xf>
    <xf numFmtId="4" fontId="6" fillId="0" borderId="15" xfId="0" applyNumberFormat="1" applyFont="1" applyBorder="1" applyAlignment="1">
      <alignment wrapText="1"/>
    </xf>
    <xf numFmtId="41" fontId="6" fillId="0" borderId="15" xfId="0" applyNumberFormat="1" applyFont="1" applyFill="1" applyBorder="1" applyAlignment="1" applyProtection="1">
      <alignment wrapText="1"/>
      <protection locked="0"/>
    </xf>
    <xf numFmtId="4" fontId="6" fillId="0" borderId="11" xfId="0" applyNumberFormat="1" applyFont="1" applyBorder="1" applyAlignment="1">
      <alignment wrapText="1"/>
    </xf>
    <xf numFmtId="41" fontId="6" fillId="0" borderId="11" xfId="0" applyNumberFormat="1" applyFont="1" applyFill="1" applyBorder="1" applyAlignment="1" applyProtection="1">
      <alignment wrapText="1"/>
      <protection locked="0"/>
    </xf>
    <xf numFmtId="0" fontId="6" fillId="0" borderId="18" xfId="0" applyFont="1" applyBorder="1" applyAlignment="1">
      <alignment horizontal="center" wrapText="1"/>
    </xf>
    <xf numFmtId="4" fontId="6" fillId="0" borderId="18" xfId="0" applyNumberFormat="1" applyFont="1" applyBorder="1" applyAlignment="1">
      <alignment wrapText="1"/>
    </xf>
    <xf numFmtId="41" fontId="6" fillId="0" borderId="18" xfId="0" applyNumberFormat="1" applyFont="1" applyFill="1" applyBorder="1" applyAlignment="1" applyProtection="1">
      <alignment wrapText="1"/>
      <protection locked="0"/>
    </xf>
    <xf numFmtId="4" fontId="6" fillId="0" borderId="15" xfId="0" applyNumberFormat="1" applyFont="1" applyBorder="1" applyAlignment="1">
      <alignment horizontal="right" wrapText="1"/>
    </xf>
    <xf numFmtId="41" fontId="6" fillId="0" borderId="15" xfId="0" applyNumberFormat="1" applyFont="1" applyFill="1" applyBorder="1" applyAlignment="1" applyProtection="1">
      <alignment horizontal="right" wrapText="1"/>
      <protection locked="0"/>
    </xf>
    <xf numFmtId="41" fontId="6" fillId="0" borderId="18" xfId="0" applyNumberFormat="1" applyFont="1" applyFill="1" applyBorder="1" applyAlignment="1" applyProtection="1">
      <alignment horizontal="right" wrapText="1"/>
      <protection locked="0"/>
    </xf>
    <xf numFmtId="41" fontId="6" fillId="0" borderId="39" xfId="0" applyNumberFormat="1" applyFont="1" applyFill="1" applyBorder="1" applyAlignment="1" applyProtection="1">
      <alignment horizontal="right" wrapText="1"/>
      <protection locked="0"/>
    </xf>
    <xf numFmtId="4" fontId="6" fillId="0" borderId="31" xfId="0" applyNumberFormat="1" applyFont="1" applyBorder="1" applyAlignment="1">
      <alignment horizontal="right"/>
    </xf>
    <xf numFmtId="0" fontId="6" fillId="0" borderId="16" xfId="0" applyFont="1" applyBorder="1" applyAlignment="1">
      <alignment horizontal="center" wrapText="1"/>
    </xf>
    <xf numFmtId="4" fontId="6" fillId="0" borderId="16" xfId="0" applyNumberFormat="1" applyFont="1" applyBorder="1" applyAlignment="1">
      <alignment horizontal="right" wrapText="1"/>
    </xf>
    <xf numFmtId="41" fontId="6" fillId="0" borderId="16" xfId="0" applyNumberFormat="1" applyFont="1" applyFill="1" applyBorder="1" applyAlignment="1" applyProtection="1">
      <alignment horizontal="right" wrapText="1"/>
      <protection locked="0"/>
    </xf>
    <xf numFmtId="0" fontId="6" fillId="0" borderId="19" xfId="0" applyFont="1" applyFill="1" applyBorder="1" applyAlignment="1">
      <alignment horizontal="center" wrapText="1"/>
    </xf>
    <xf numFmtId="0" fontId="6" fillId="0" borderId="45" xfId="0" applyFont="1" applyFill="1" applyBorder="1" applyAlignment="1">
      <alignment horizontal="center" wrapText="1"/>
    </xf>
    <xf numFmtId="0" fontId="6" fillId="0" borderId="77" xfId="0" applyFont="1" applyBorder="1" applyAlignment="1">
      <alignment horizontal="center" wrapText="1"/>
    </xf>
    <xf numFmtId="4" fontId="6" fillId="0" borderId="77" xfId="0" applyNumberFormat="1" applyFont="1" applyBorder="1" applyAlignment="1">
      <alignment horizontal="right" wrapText="1"/>
    </xf>
    <xf numFmtId="41" fontId="6" fillId="0" borderId="77" xfId="0" applyNumberFormat="1" applyFont="1" applyFill="1" applyBorder="1" applyAlignment="1" applyProtection="1">
      <alignment horizontal="right" wrapText="1"/>
      <protection locked="0"/>
    </xf>
    <xf numFmtId="0" fontId="7" fillId="0" borderId="48" xfId="0" applyFont="1" applyFill="1" applyBorder="1" applyAlignment="1">
      <alignment vertical="center"/>
    </xf>
    <xf numFmtId="0" fontId="7" fillId="0" borderId="49" xfId="0" applyFont="1" applyFill="1" applyBorder="1" applyAlignment="1">
      <alignment vertical="center"/>
    </xf>
    <xf numFmtId="0" fontId="5" fillId="0" borderId="19" xfId="0" applyFont="1" applyFill="1" applyBorder="1" applyAlignment="1">
      <alignment horizontal="center" wrapText="1"/>
    </xf>
    <xf numFmtId="0" fontId="5" fillId="0" borderId="44" xfId="0" applyFont="1" applyFill="1" applyBorder="1" applyAlignment="1">
      <alignment horizontal="center" wrapText="1"/>
    </xf>
    <xf numFmtId="0" fontId="4" fillId="0" borderId="48" xfId="0" applyFont="1" applyFill="1" applyBorder="1" applyAlignment="1">
      <alignment wrapText="1"/>
    </xf>
    <xf numFmtId="41" fontId="5" fillId="0" borderId="18" xfId="0" applyNumberFormat="1" applyFont="1" applyFill="1" applyBorder="1" applyAlignment="1" applyProtection="1">
      <alignment horizontal="right" wrapText="1"/>
      <protection locked="0"/>
    </xf>
    <xf numFmtId="41" fontId="5" fillId="0" borderId="71" xfId="0" applyNumberFormat="1" applyFont="1" applyFill="1" applyBorder="1" applyAlignment="1">
      <alignment wrapText="1"/>
    </xf>
    <xf numFmtId="41" fontId="4" fillId="0" borderId="48" xfId="0" applyNumberFormat="1" applyFont="1" applyFill="1" applyBorder="1" applyAlignment="1">
      <alignment horizontal="left" wrapText="1"/>
    </xf>
    <xf numFmtId="41" fontId="4" fillId="0" borderId="39" xfId="0" applyNumberFormat="1" applyFont="1" applyFill="1" applyBorder="1" applyAlignment="1">
      <alignment horizontal="right" wrapText="1"/>
    </xf>
    <xf numFmtId="2" fontId="5" fillId="0" borderId="10" xfId="0" applyNumberFormat="1" applyFont="1" applyFill="1" applyBorder="1" applyAlignment="1">
      <alignment wrapText="1"/>
    </xf>
    <xf numFmtId="2" fontId="5" fillId="0" borderId="11" xfId="0" applyNumberFormat="1" applyFont="1" applyFill="1" applyBorder="1" applyAlignment="1">
      <alignment wrapText="1"/>
    </xf>
    <xf numFmtId="0" fontId="5" fillId="0" borderId="10" xfId="0" applyFont="1" applyFill="1" applyBorder="1" applyAlignment="1">
      <alignment wrapText="1"/>
    </xf>
    <xf numFmtId="4" fontId="4" fillId="0" borderId="39" xfId="0" applyNumberFormat="1" applyFont="1" applyFill="1" applyBorder="1" applyAlignment="1">
      <alignment wrapText="1"/>
    </xf>
    <xf numFmtId="41" fontId="4" fillId="0" borderId="39" xfId="0" applyNumberFormat="1" applyFont="1" applyFill="1" applyBorder="1" applyAlignment="1">
      <alignment wrapText="1"/>
    </xf>
    <xf numFmtId="41" fontId="4" fillId="0" borderId="39" xfId="0" applyNumberFormat="1" applyFont="1" applyFill="1" applyBorder="1" applyAlignment="1">
      <alignment horizontal="left" wrapText="1"/>
    </xf>
    <xf numFmtId="0" fontId="5" fillId="0" borderId="52" xfId="0" applyFont="1" applyFill="1" applyBorder="1" applyAlignment="1">
      <alignment horizontal="center" wrapText="1"/>
    </xf>
    <xf numFmtId="41" fontId="4" fillId="0" borderId="13" xfId="0" applyNumberFormat="1" applyFont="1" applyFill="1" applyBorder="1" applyAlignment="1">
      <alignment wrapText="1"/>
    </xf>
    <xf numFmtId="2" fontId="4" fillId="0" borderId="61" xfId="0" applyNumberFormat="1" applyFont="1" applyFill="1" applyBorder="1" applyAlignment="1">
      <alignment horizontal="left" vertical="center" wrapText="1"/>
    </xf>
    <xf numFmtId="2" fontId="4" fillId="0" borderId="61" xfId="0" applyNumberFormat="1" applyFont="1" applyFill="1" applyBorder="1" applyAlignment="1">
      <alignment horizontal="left" wrapText="1"/>
    </xf>
    <xf numFmtId="4" fontId="4" fillId="0" borderId="61" xfId="0" applyNumberFormat="1" applyFont="1" applyFill="1" applyBorder="1" applyAlignment="1">
      <alignment horizontal="left" wrapText="1"/>
    </xf>
    <xf numFmtId="41" fontId="4" fillId="0" borderId="61" xfId="0" applyNumberFormat="1" applyFont="1" applyFill="1" applyBorder="1" applyAlignment="1">
      <alignment horizontal="right" wrapText="1"/>
    </xf>
    <xf numFmtId="41" fontId="4" fillId="0" borderId="61" xfId="0" applyNumberFormat="1" applyFont="1" applyFill="1" applyBorder="1" applyAlignment="1">
      <alignment wrapText="1"/>
    </xf>
    <xf numFmtId="0" fontId="5" fillId="0" borderId="0" xfId="0" applyFont="1" applyFill="1" applyAlignment="1">
      <alignment horizontal="center" wrapText="1"/>
    </xf>
    <xf numFmtId="0" fontId="5" fillId="0" borderId="0" xfId="0" applyFont="1" applyFill="1" applyAlignment="1">
      <alignment horizontal="left" vertical="center" wrapText="1"/>
    </xf>
    <xf numFmtId="4" fontId="4" fillId="0" borderId="0" xfId="0" applyNumberFormat="1" applyFont="1" applyFill="1" applyAlignment="1">
      <alignment horizontal="center" wrapText="1"/>
    </xf>
    <xf numFmtId="41" fontId="5" fillId="0" borderId="0" xfId="0" applyNumberFormat="1" applyFont="1" applyFill="1" applyAlignment="1">
      <alignment horizontal="right" wrapText="1"/>
    </xf>
    <xf numFmtId="41" fontId="5" fillId="0" borderId="0" xfId="0" applyNumberFormat="1" applyFont="1" applyFill="1" applyAlignment="1">
      <alignment wrapText="1"/>
    </xf>
    <xf numFmtId="41" fontId="5" fillId="0" borderId="0" xfId="0" applyNumberFormat="1" applyFont="1" applyFill="1" applyAlignment="1" applyProtection="1">
      <alignment horizontal="right" wrapText="1"/>
      <protection locked="0"/>
    </xf>
    <xf numFmtId="41" fontId="5" fillId="0" borderId="25" xfId="0" applyNumberFormat="1" applyFont="1" applyFill="1" applyBorder="1" applyAlignment="1" applyProtection="1">
      <alignment horizontal="right" wrapText="1"/>
      <protection locked="0"/>
    </xf>
    <xf numFmtId="0" fontId="5" fillId="0" borderId="20" xfId="0" applyFont="1" applyFill="1" applyBorder="1" applyAlignment="1">
      <alignment horizontal="center" vertical="top"/>
    </xf>
    <xf numFmtId="0" fontId="5" fillId="0" borderId="11" xfId="0" applyFont="1" applyFill="1" applyBorder="1" applyAlignment="1">
      <alignment horizontal="left" vertical="top"/>
    </xf>
    <xf numFmtId="0" fontId="5" fillId="0" borderId="11" xfId="0" applyFont="1" applyBorder="1" applyAlignment="1">
      <alignment horizontal="right" vertical="top" wrapText="1"/>
    </xf>
    <xf numFmtId="0" fontId="5" fillId="0" borderId="15" xfId="0" applyFont="1" applyBorder="1" applyAlignment="1">
      <alignment horizontal="right" vertical="top" wrapText="1"/>
    </xf>
    <xf numFmtId="0" fontId="5" fillId="0" borderId="11" xfId="0" applyFont="1" applyBorder="1" applyAlignment="1">
      <alignment horizontal="left" vertical="top" wrapText="1"/>
    </xf>
    <xf numFmtId="41" fontId="5" fillId="0" borderId="11" xfId="0" applyNumberFormat="1" applyFont="1" applyFill="1" applyBorder="1" applyAlignment="1">
      <alignment/>
    </xf>
    <xf numFmtId="0" fontId="6" fillId="0" borderId="11" xfId="0" applyFont="1" applyBorder="1" applyAlignment="1">
      <alignment horizontal="left" vertical="top" wrapText="1"/>
    </xf>
    <xf numFmtId="0" fontId="6" fillId="0" borderId="35" xfId="0" applyFont="1" applyFill="1" applyBorder="1" applyAlignment="1">
      <alignment horizontal="center" wrapText="1"/>
    </xf>
    <xf numFmtId="0" fontId="6" fillId="0" borderId="38" xfId="0" applyFont="1" applyBorder="1" applyAlignment="1">
      <alignment horizontal="center" wrapText="1"/>
    </xf>
    <xf numFmtId="41" fontId="4" fillId="0" borderId="37" xfId="0" applyNumberFormat="1" applyFont="1" applyFill="1" applyBorder="1" applyAlignment="1">
      <alignment horizontal="right" wrapText="1"/>
    </xf>
    <xf numFmtId="0" fontId="6" fillId="0" borderId="15" xfId="0" applyFont="1" applyBorder="1" applyAlignment="1">
      <alignment horizontal="left" vertical="top" wrapText="1"/>
    </xf>
    <xf numFmtId="0" fontId="6" fillId="0" borderId="18" xfId="0" applyFont="1" applyBorder="1" applyAlignment="1">
      <alignment horizontal="left" vertical="top" wrapText="1"/>
    </xf>
    <xf numFmtId="0" fontId="6" fillId="0" borderId="39" xfId="0" applyFont="1" applyFill="1" applyBorder="1" applyAlignment="1">
      <alignment horizontal="center" vertical="top" wrapText="1"/>
    </xf>
    <xf numFmtId="0" fontId="6" fillId="0" borderId="38" xfId="0" applyFont="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Border="1" applyAlignment="1">
      <alignment horizontal="left" vertical="top" wrapText="1"/>
    </xf>
    <xf numFmtId="0" fontId="6" fillId="0" borderId="16"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23"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77" xfId="0" applyFont="1" applyFill="1" applyBorder="1" applyAlignment="1">
      <alignment horizontal="left" vertical="top" wrapText="1"/>
    </xf>
    <xf numFmtId="0" fontId="6" fillId="0" borderId="41" xfId="0" applyFont="1" applyFill="1" applyBorder="1" applyAlignment="1">
      <alignment horizontal="center" vertical="top"/>
    </xf>
    <xf numFmtId="0" fontId="7" fillId="0" borderId="47" xfId="0" applyFont="1" applyFill="1" applyBorder="1" applyAlignment="1">
      <alignment vertical="top"/>
    </xf>
    <xf numFmtId="2" fontId="6" fillId="0" borderId="11" xfId="0" applyNumberFormat="1" applyFont="1" applyFill="1" applyBorder="1" applyAlignment="1">
      <alignment horizontal="left" vertical="top" wrapText="1"/>
    </xf>
    <xf numFmtId="0" fontId="5" fillId="0" borderId="14" xfId="0" applyFont="1" applyFill="1" applyBorder="1" applyAlignment="1">
      <alignment horizontal="center" vertical="top" wrapText="1"/>
    </xf>
    <xf numFmtId="0" fontId="4" fillId="0" borderId="47" xfId="0" applyFont="1" applyFill="1" applyBorder="1" applyAlignment="1">
      <alignment horizontal="justify" vertical="top" wrapText="1"/>
    </xf>
    <xf numFmtId="0" fontId="5" fillId="0" borderId="47" xfId="0" applyFont="1" applyFill="1" applyBorder="1" applyAlignment="1">
      <alignment horizontal="justify" vertical="top" wrapText="1"/>
    </xf>
    <xf numFmtId="4" fontId="4" fillId="0" borderId="38" xfId="0" applyNumberFormat="1" applyFont="1" applyFill="1" applyBorder="1" applyAlignment="1">
      <alignment vertical="top" wrapText="1"/>
    </xf>
    <xf numFmtId="41" fontId="4" fillId="0" borderId="11" xfId="0" applyNumberFormat="1" applyFont="1" applyFill="1" applyBorder="1" applyAlignment="1">
      <alignment vertical="top" wrapText="1"/>
    </xf>
    <xf numFmtId="0" fontId="5" fillId="0" borderId="38" xfId="0" applyFont="1" applyFill="1" applyBorder="1" applyAlignment="1">
      <alignment vertical="top" wrapText="1"/>
    </xf>
    <xf numFmtId="0" fontId="5" fillId="0" borderId="11" xfId="0" applyFont="1" applyFill="1" applyBorder="1" applyAlignment="1">
      <alignment horizontal="right" vertical="top" wrapText="1"/>
    </xf>
    <xf numFmtId="0" fontId="5" fillId="0" borderId="59" xfId="0" applyFont="1" applyFill="1" applyBorder="1" applyAlignment="1">
      <alignment horizontal="left" vertical="top" wrapText="1"/>
    </xf>
    <xf numFmtId="4" fontId="4" fillId="0" borderId="15" xfId="0" applyNumberFormat="1" applyFont="1" applyFill="1" applyBorder="1" applyAlignment="1">
      <alignment horizontal="center" wrapText="1"/>
    </xf>
    <xf numFmtId="3" fontId="4" fillId="0" borderId="15" xfId="0" applyNumberFormat="1" applyFont="1" applyFill="1" applyBorder="1" applyAlignment="1">
      <alignment horizontal="center" wrapText="1"/>
    </xf>
    <xf numFmtId="0" fontId="5" fillId="0" borderId="78" xfId="0" applyFont="1" applyFill="1" applyBorder="1" applyAlignment="1">
      <alignment horizontal="center" vertical="center" wrapText="1"/>
    </xf>
    <xf numFmtId="41" fontId="4" fillId="0" borderId="1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top" wrapText="1"/>
    </xf>
    <xf numFmtId="3" fontId="4" fillId="0" borderId="11" xfId="0" applyNumberFormat="1" applyFont="1" applyFill="1" applyBorder="1" applyAlignment="1">
      <alignment horizontal="center" wrapText="1"/>
    </xf>
    <xf numFmtId="4" fontId="4" fillId="0" borderId="11" xfId="0" applyNumberFormat="1" applyFont="1" applyFill="1" applyBorder="1" applyAlignment="1">
      <alignment horizontal="center" wrapText="1"/>
    </xf>
    <xf numFmtId="0" fontId="4" fillId="0" borderId="37" xfId="0" applyFont="1" applyFill="1" applyBorder="1" applyAlignment="1">
      <alignment horizontal="center" wrapText="1"/>
    </xf>
    <xf numFmtId="0" fontId="5" fillId="0" borderId="19" xfId="0" applyFont="1" applyFill="1" applyBorder="1" applyAlignment="1">
      <alignment horizontal="center" vertical="top" wrapText="1"/>
    </xf>
    <xf numFmtId="0" fontId="5" fillId="0" borderId="45" xfId="0" applyFont="1" applyFill="1" applyBorder="1" applyAlignment="1">
      <alignment horizontal="center" vertical="top" wrapText="1"/>
    </xf>
    <xf numFmtId="0" fontId="6" fillId="0" borderId="11" xfId="0" applyFont="1" applyFill="1" applyBorder="1" applyAlignment="1">
      <alignment horizontal="justify" vertical="top"/>
    </xf>
    <xf numFmtId="0" fontId="22" fillId="0" borderId="11" xfId="0" applyFont="1" applyFill="1" applyBorder="1" applyAlignment="1">
      <alignment vertical="top" wrapText="1"/>
    </xf>
    <xf numFmtId="41" fontId="6" fillId="0" borderId="15" xfId="0" applyNumberFormat="1" applyFont="1" applyFill="1" applyBorder="1" applyAlignment="1">
      <alignment horizontal="right" wrapText="1"/>
    </xf>
    <xf numFmtId="41" fontId="6" fillId="0" borderId="55" xfId="0" applyNumberFormat="1" applyFont="1" applyFill="1" applyBorder="1" applyAlignment="1">
      <alignment horizontal="center"/>
    </xf>
    <xf numFmtId="41" fontId="6" fillId="0" borderId="49" xfId="0" applyNumberFormat="1" applyFont="1" applyFill="1" applyBorder="1" applyAlignment="1">
      <alignment horizontal="right"/>
    </xf>
    <xf numFmtId="0" fontId="6" fillId="0" borderId="35" xfId="0" applyFont="1" applyFill="1" applyBorder="1" applyAlignment="1">
      <alignment horizontal="center" vertical="top"/>
    </xf>
    <xf numFmtId="0" fontId="6" fillId="0" borderId="79" xfId="0" applyFont="1" applyFill="1" applyBorder="1" applyAlignment="1">
      <alignment horizontal="left" vertical="top" wrapText="1"/>
    </xf>
    <xf numFmtId="1" fontId="6" fillId="0" borderId="73" xfId="0" applyNumberFormat="1"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77" xfId="0" applyFont="1" applyFill="1" applyBorder="1" applyAlignment="1">
      <alignment horizontal="center" wrapText="1"/>
    </xf>
    <xf numFmtId="0" fontId="6" fillId="0" borderId="11" xfId="58" applyNumberFormat="1" applyFont="1" applyFill="1" applyBorder="1" applyAlignment="1" applyProtection="1">
      <alignment horizontal="justify" vertical="top"/>
      <protection/>
    </xf>
    <xf numFmtId="0" fontId="6" fillId="0" borderId="11" xfId="57" applyNumberFormat="1" applyFont="1" applyFill="1" applyBorder="1" applyAlignment="1" applyProtection="1">
      <alignment horizontal="justify" vertical="top"/>
      <protection/>
    </xf>
    <xf numFmtId="0" fontId="6" fillId="0" borderId="18" xfId="0" applyNumberFormat="1" applyFont="1" applyFill="1" applyBorder="1" applyAlignment="1">
      <alignment horizontal="left" vertical="top" wrapText="1"/>
    </xf>
    <xf numFmtId="0" fontId="4" fillId="0" borderId="0" xfId="0" applyFont="1" applyFill="1" applyAlignment="1" applyProtection="1">
      <alignment horizontal="left" vertical="top"/>
      <protection locked="0"/>
    </xf>
    <xf numFmtId="0" fontId="4" fillId="0" borderId="14" xfId="0" applyFont="1" applyFill="1" applyBorder="1" applyAlignment="1">
      <alignment horizontal="center" vertical="top" wrapText="1"/>
    </xf>
    <xf numFmtId="0" fontId="5" fillId="0" borderId="11" xfId="0" applyFont="1" applyFill="1" applyBorder="1" applyAlignment="1">
      <alignment horizontal="center" vertical="center"/>
    </xf>
    <xf numFmtId="2" fontId="5" fillId="0" borderId="11"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5" fillId="0" borderId="18"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53" xfId="0" applyFont="1" applyFill="1" applyBorder="1" applyAlignment="1">
      <alignment horizontal="center" vertical="center"/>
    </xf>
    <xf numFmtId="0" fontId="5" fillId="0" borderId="53" xfId="0" applyFont="1" applyFill="1" applyBorder="1" applyAlignment="1">
      <alignment horizontal="left" vertical="top" wrapText="1"/>
    </xf>
    <xf numFmtId="0" fontId="7" fillId="0" borderId="44" xfId="0" applyFont="1" applyFill="1" applyBorder="1" applyAlignment="1">
      <alignment horizontal="center" vertical="center" wrapText="1"/>
    </xf>
    <xf numFmtId="4" fontId="7" fillId="0" borderId="35"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37" xfId="0" applyFont="1" applyFill="1" applyBorder="1" applyAlignment="1">
      <alignment horizontal="center" wrapText="1"/>
    </xf>
    <xf numFmtId="0" fontId="4" fillId="0" borderId="45" xfId="0" applyFont="1" applyFill="1" applyBorder="1" applyAlignment="1">
      <alignment horizontal="center" wrapText="1"/>
    </xf>
    <xf numFmtId="3" fontId="4" fillId="0" borderId="45" xfId="0" applyNumberFormat="1" applyFont="1" applyFill="1" applyBorder="1" applyAlignment="1">
      <alignment horizontal="right" wrapText="1"/>
    </xf>
    <xf numFmtId="1" fontId="4" fillId="0" borderId="45" xfId="0" applyNumberFormat="1" applyFont="1" applyFill="1" applyBorder="1" applyAlignment="1">
      <alignment horizontal="center" wrapText="1"/>
    </xf>
    <xf numFmtId="41" fontId="4" fillId="0" borderId="46" xfId="0" applyNumberFormat="1" applyFont="1" applyFill="1" applyBorder="1" applyAlignment="1">
      <alignment horizontal="center" wrapText="1"/>
    </xf>
    <xf numFmtId="1" fontId="5" fillId="0" borderId="11" xfId="0" applyNumberFormat="1" applyFont="1" applyFill="1" applyBorder="1" applyAlignment="1" applyProtection="1">
      <alignment horizontal="right" wrapText="1"/>
      <protection locked="0"/>
    </xf>
    <xf numFmtId="0" fontId="4" fillId="0" borderId="17" xfId="0" applyFont="1" applyFill="1" applyBorder="1" applyAlignment="1">
      <alignment horizontal="center" wrapText="1"/>
    </xf>
    <xf numFmtId="1" fontId="5" fillId="0" borderId="18" xfId="0" applyNumberFormat="1" applyFont="1" applyFill="1" applyBorder="1" applyAlignment="1" applyProtection="1">
      <alignment horizontal="right" wrapText="1"/>
      <protection locked="0"/>
    </xf>
    <xf numFmtId="0" fontId="6" fillId="0" borderId="41" xfId="0" applyFont="1" applyFill="1" applyBorder="1" applyAlignment="1">
      <alignment horizontal="center" vertical="top" wrapText="1"/>
    </xf>
    <xf numFmtId="41" fontId="6" fillId="0" borderId="49" xfId="0" applyNumberFormat="1" applyFont="1" applyFill="1" applyBorder="1" applyAlignment="1">
      <alignment horizontal="center" wrapText="1"/>
    </xf>
    <xf numFmtId="41" fontId="6" fillId="0" borderId="31" xfId="0" applyNumberFormat="1" applyFont="1" applyFill="1" applyBorder="1" applyAlignment="1">
      <alignment horizontal="center" wrapText="1"/>
    </xf>
    <xf numFmtId="41" fontId="6" fillId="0" borderId="18" xfId="0" applyNumberFormat="1" applyFont="1" applyFill="1" applyBorder="1" applyAlignment="1">
      <alignment horizontal="right" wrapText="1"/>
    </xf>
    <xf numFmtId="41" fontId="6" fillId="0" borderId="80" xfId="0" applyNumberFormat="1" applyFont="1" applyFill="1" applyBorder="1" applyAlignment="1">
      <alignment horizontal="center" wrapText="1"/>
    </xf>
    <xf numFmtId="0" fontId="6" fillId="0" borderId="15" xfId="0" applyFont="1" applyFill="1" applyBorder="1" applyAlignment="1">
      <alignment horizontal="right" wrapText="1"/>
    </xf>
    <xf numFmtId="41" fontId="6" fillId="0" borderId="55" xfId="0" applyNumberFormat="1" applyFont="1" applyFill="1" applyBorder="1" applyAlignment="1">
      <alignment horizontal="center" wrapText="1"/>
    </xf>
    <xf numFmtId="0" fontId="6" fillId="0" borderId="11" xfId="0" applyFont="1" applyFill="1" applyBorder="1" applyAlignment="1">
      <alignment horizontal="right"/>
    </xf>
    <xf numFmtId="41" fontId="6" fillId="0" borderId="37" xfId="0" applyNumberFormat="1" applyFont="1" applyFill="1" applyBorder="1" applyAlignment="1">
      <alignment horizontal="center" wrapText="1"/>
    </xf>
    <xf numFmtId="0" fontId="6" fillId="0" borderId="11" xfId="0" applyFont="1" applyFill="1" applyBorder="1" applyAlignment="1">
      <alignment horizontal="right" wrapText="1"/>
    </xf>
    <xf numFmtId="0" fontId="6" fillId="0" borderId="44" xfId="0" applyFont="1" applyFill="1" applyBorder="1" applyAlignment="1">
      <alignment horizontal="center" vertical="top"/>
    </xf>
    <xf numFmtId="0" fontId="6" fillId="0" borderId="0" xfId="0" applyFont="1" applyFill="1" applyBorder="1" applyAlignment="1">
      <alignment vertical="top" wrapText="1"/>
    </xf>
    <xf numFmtId="2" fontId="6" fillId="0" borderId="16" xfId="0" applyNumberFormat="1" applyFont="1" applyFill="1" applyBorder="1" applyAlignment="1">
      <alignment horizontal="center" wrapText="1"/>
    </xf>
    <xf numFmtId="41" fontId="6" fillId="0" borderId="16" xfId="0" applyNumberFormat="1" applyFont="1" applyFill="1" applyBorder="1" applyAlignment="1">
      <alignment horizontal="center" wrapText="1"/>
    </xf>
    <xf numFmtId="41" fontId="6" fillId="0" borderId="81" xfId="0" applyNumberFormat="1" applyFont="1" applyFill="1" applyBorder="1" applyAlignment="1">
      <alignment horizontal="center" wrapText="1"/>
    </xf>
    <xf numFmtId="0" fontId="7" fillId="0" borderId="14" xfId="0" applyFont="1" applyFill="1" applyBorder="1" applyAlignment="1">
      <alignment horizontal="center" vertical="top"/>
    </xf>
    <xf numFmtId="2" fontId="7" fillId="0" borderId="47" xfId="0" applyNumberFormat="1" applyFont="1" applyFill="1" applyBorder="1" applyAlignment="1">
      <alignment horizontal="left"/>
    </xf>
    <xf numFmtId="2" fontId="7" fillId="0" borderId="48" xfId="0" applyNumberFormat="1" applyFont="1" applyFill="1" applyBorder="1" applyAlignment="1">
      <alignment horizontal="left"/>
    </xf>
    <xf numFmtId="2" fontId="7" fillId="0" borderId="41" xfId="0" applyNumberFormat="1" applyFont="1" applyFill="1" applyBorder="1" applyAlignment="1">
      <alignment horizontal="left"/>
    </xf>
    <xf numFmtId="41" fontId="7" fillId="0" borderId="55" xfId="0" applyNumberFormat="1" applyFont="1" applyFill="1" applyBorder="1" applyAlignment="1">
      <alignment/>
    </xf>
    <xf numFmtId="2" fontId="6" fillId="0" borderId="10" xfId="0" applyNumberFormat="1" applyFont="1" applyFill="1" applyBorder="1" applyAlignment="1">
      <alignment/>
    </xf>
    <xf numFmtId="2" fontId="6" fillId="0" borderId="11" xfId="0" applyNumberFormat="1" applyFont="1" applyFill="1" applyBorder="1" applyAlignment="1">
      <alignment vertical="top"/>
    </xf>
    <xf numFmtId="2" fontId="7" fillId="0" borderId="38" xfId="0" applyNumberFormat="1" applyFont="1" applyFill="1" applyBorder="1" applyAlignment="1">
      <alignment horizontal="left"/>
    </xf>
    <xf numFmtId="2" fontId="7" fillId="0" borderId="39" xfId="0" applyNumberFormat="1" applyFont="1" applyFill="1" applyBorder="1" applyAlignment="1">
      <alignment horizontal="left"/>
    </xf>
    <xf numFmtId="2" fontId="7" fillId="0" borderId="20" xfId="0" applyNumberFormat="1" applyFont="1" applyFill="1" applyBorder="1" applyAlignment="1">
      <alignment horizontal="left"/>
    </xf>
    <xf numFmtId="41" fontId="7" fillId="0" borderId="37" xfId="0" applyNumberFormat="1"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vertical="top"/>
    </xf>
    <xf numFmtId="41" fontId="7" fillId="0" borderId="26" xfId="0" applyNumberFormat="1" applyFont="1" applyFill="1" applyBorder="1" applyAlignment="1">
      <alignment/>
    </xf>
    <xf numFmtId="0" fontId="7" fillId="0" borderId="76"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horizontal="left" vertical="top"/>
    </xf>
    <xf numFmtId="0" fontId="7" fillId="0" borderId="0" xfId="0" applyFont="1" applyFill="1" applyBorder="1" applyAlignment="1">
      <alignment horizontal="center"/>
    </xf>
    <xf numFmtId="4" fontId="7" fillId="0" borderId="0" xfId="0" applyNumberFormat="1" applyFont="1" applyFill="1" applyBorder="1" applyAlignment="1">
      <alignment/>
    </xf>
    <xf numFmtId="173" fontId="7" fillId="0" borderId="21" xfId="0" applyNumberFormat="1" applyFont="1" applyFill="1" applyBorder="1" applyAlignment="1">
      <alignment/>
    </xf>
    <xf numFmtId="0" fontId="6" fillId="0" borderId="42" xfId="0" applyFont="1" applyFill="1" applyBorder="1" applyAlignment="1">
      <alignment horizontal="center" vertical="top"/>
    </xf>
    <xf numFmtId="0" fontId="6" fillId="0" borderId="43" xfId="0" applyFont="1" applyFill="1" applyBorder="1" applyAlignment="1">
      <alignment horizontal="center" vertical="top"/>
    </xf>
    <xf numFmtId="41" fontId="6" fillId="0" borderId="26" xfId="0" applyNumberFormat="1" applyFont="1" applyFill="1" applyBorder="1" applyAlignment="1">
      <alignment horizontal="right" wrapText="1"/>
    </xf>
    <xf numFmtId="41" fontId="6" fillId="0" borderId="55" xfId="0" applyNumberFormat="1" applyFont="1" applyFill="1" applyBorder="1" applyAlignment="1">
      <alignment horizontal="right" wrapText="1"/>
    </xf>
    <xf numFmtId="41" fontId="6" fillId="0" borderId="37" xfId="0" applyNumberFormat="1" applyFont="1" applyFill="1" applyBorder="1" applyAlignment="1">
      <alignment horizontal="right" wrapText="1"/>
    </xf>
    <xf numFmtId="41" fontId="6" fillId="0" borderId="25" xfId="0" applyNumberFormat="1" applyFont="1" applyFill="1" applyBorder="1" applyAlignment="1">
      <alignment horizontal="right"/>
    </xf>
    <xf numFmtId="0" fontId="6" fillId="0" borderId="77" xfId="0" applyFont="1" applyFill="1" applyBorder="1" applyAlignment="1">
      <alignment vertical="top" wrapText="1"/>
    </xf>
    <xf numFmtId="2" fontId="6" fillId="0" borderId="77" xfId="0" applyNumberFormat="1" applyFont="1" applyFill="1" applyBorder="1" applyAlignment="1">
      <alignment horizontal="right" wrapText="1"/>
    </xf>
    <xf numFmtId="41" fontId="6" fillId="0" borderId="77" xfId="0" applyNumberFormat="1" applyFont="1" applyFill="1" applyBorder="1" applyAlignment="1">
      <alignment horizontal="right" wrapText="1"/>
    </xf>
    <xf numFmtId="41" fontId="6" fillId="0" borderId="82" xfId="0" applyNumberFormat="1" applyFont="1" applyFill="1" applyBorder="1" applyAlignment="1">
      <alignment horizontal="right" wrapText="1"/>
    </xf>
    <xf numFmtId="0" fontId="7" fillId="0" borderId="0" xfId="0" applyFont="1" applyFill="1" applyAlignment="1">
      <alignment horizontal="center" vertical="top"/>
    </xf>
    <xf numFmtId="0" fontId="7" fillId="0" borderId="0" xfId="0" applyFont="1" applyFill="1" applyAlignment="1">
      <alignment horizontal="left" vertical="top"/>
    </xf>
    <xf numFmtId="0" fontId="7" fillId="0" borderId="0" xfId="0" applyFont="1" applyFill="1" applyAlignment="1">
      <alignment horizontal="center"/>
    </xf>
    <xf numFmtId="4" fontId="7" fillId="0" borderId="0" xfId="0" applyNumberFormat="1" applyFont="1" applyFill="1" applyAlignment="1">
      <alignment/>
    </xf>
    <xf numFmtId="173" fontId="7" fillId="0" borderId="0" xfId="0" applyNumberFormat="1" applyFont="1" applyFill="1" applyAlignment="1">
      <alignment/>
    </xf>
    <xf numFmtId="41" fontId="7" fillId="0" borderId="83" xfId="0" applyNumberFormat="1" applyFont="1" applyFill="1" applyBorder="1" applyAlignment="1">
      <alignment/>
    </xf>
    <xf numFmtId="41" fontId="7" fillId="0" borderId="82" xfId="0" applyNumberFormat="1"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horizontal="left" vertical="top"/>
    </xf>
    <xf numFmtId="0" fontId="6" fillId="0" borderId="0" xfId="0" applyFont="1" applyFill="1" applyAlignment="1">
      <alignment horizontal="center"/>
    </xf>
    <xf numFmtId="4" fontId="6" fillId="0" borderId="0" xfId="0" applyNumberFormat="1" applyFont="1" applyFill="1" applyAlignment="1">
      <alignment/>
    </xf>
    <xf numFmtId="0" fontId="14" fillId="0" borderId="0" xfId="0" applyFont="1" applyFill="1" applyAlignment="1">
      <alignment horizontal="center" vertical="top"/>
    </xf>
    <xf numFmtId="0" fontId="14" fillId="0" borderId="0" xfId="0" applyFont="1" applyFill="1" applyAlignment="1">
      <alignment horizontal="left" vertical="top"/>
    </xf>
    <xf numFmtId="0" fontId="14" fillId="0" borderId="0" xfId="0" applyFont="1" applyFill="1" applyAlignment="1">
      <alignment horizontal="center"/>
    </xf>
    <xf numFmtId="0" fontId="17" fillId="0" borderId="0" xfId="0" applyFont="1" applyFill="1" applyAlignment="1">
      <alignment horizontal="center"/>
    </xf>
    <xf numFmtId="4" fontId="14" fillId="0" borderId="0" xfId="0" applyNumberFormat="1" applyFont="1" applyFill="1" applyAlignment="1">
      <alignment/>
    </xf>
    <xf numFmtId="0" fontId="45" fillId="0" borderId="0" xfId="0" applyFont="1" applyAlignment="1">
      <alignment/>
    </xf>
    <xf numFmtId="0" fontId="14" fillId="0" borderId="0" xfId="0" applyFont="1" applyAlignment="1">
      <alignment/>
    </xf>
    <xf numFmtId="41" fontId="4" fillId="0" borderId="13" xfId="0" applyNumberFormat="1" applyFont="1" applyFill="1" applyBorder="1" applyAlignment="1">
      <alignment/>
    </xf>
    <xf numFmtId="41" fontId="4" fillId="0" borderId="65" xfId="0" applyNumberFormat="1" applyFont="1" applyFill="1" applyBorder="1" applyAlignment="1">
      <alignment/>
    </xf>
    <xf numFmtId="3" fontId="4" fillId="0" borderId="56" xfId="0" applyNumberFormat="1" applyFont="1" applyFill="1" applyBorder="1" applyAlignment="1">
      <alignment horizontal="right" vertical="center" wrapText="1"/>
    </xf>
    <xf numFmtId="3" fontId="4" fillId="0" borderId="53" xfId="0" applyNumberFormat="1" applyFont="1" applyFill="1" applyBorder="1" applyAlignment="1">
      <alignment horizontal="right" vertical="center" wrapText="1"/>
    </xf>
    <xf numFmtId="3" fontId="4" fillId="0" borderId="57" xfId="0" applyNumberFormat="1" applyFont="1" applyFill="1" applyBorder="1" applyAlignment="1">
      <alignment horizontal="right" vertical="center" wrapText="1"/>
    </xf>
    <xf numFmtId="0" fontId="4" fillId="0" borderId="56" xfId="0" applyFont="1" applyFill="1" applyBorder="1" applyAlignment="1">
      <alignment horizontal="right" vertical="center" wrapText="1"/>
    </xf>
    <xf numFmtId="0" fontId="4" fillId="0" borderId="53" xfId="0" applyFont="1" applyFill="1" applyBorder="1" applyAlignment="1">
      <alignment horizontal="right" vertical="center" wrapText="1"/>
    </xf>
    <xf numFmtId="0" fontId="4" fillId="0" borderId="57" xfId="0" applyFont="1" applyFill="1" applyBorder="1" applyAlignment="1">
      <alignment horizontal="right" vertical="center" wrapText="1"/>
    </xf>
    <xf numFmtId="2" fontId="4" fillId="0" borderId="38" xfId="0" applyNumberFormat="1" applyFont="1" applyFill="1" applyBorder="1" applyAlignment="1">
      <alignment horizontal="left" wrapText="1"/>
    </xf>
    <xf numFmtId="2" fontId="4" fillId="0" borderId="39" xfId="0" applyNumberFormat="1" applyFont="1" applyFill="1" applyBorder="1" applyAlignment="1">
      <alignment horizontal="left" wrapText="1"/>
    </xf>
    <xf numFmtId="2" fontId="4" fillId="0" borderId="31" xfId="0" applyNumberFormat="1" applyFont="1" applyFill="1" applyBorder="1" applyAlignment="1">
      <alignment horizontal="left" wrapText="1"/>
    </xf>
    <xf numFmtId="2" fontId="4" fillId="0" borderId="58" xfId="0" applyNumberFormat="1" applyFont="1" applyFill="1" applyBorder="1" applyAlignment="1">
      <alignment horizontal="left" wrapText="1"/>
    </xf>
    <xf numFmtId="2" fontId="4" fillId="0" borderId="53" xfId="0" applyNumberFormat="1" applyFont="1" applyFill="1" applyBorder="1" applyAlignment="1">
      <alignment horizontal="left" wrapText="1"/>
    </xf>
    <xf numFmtId="2" fontId="4" fillId="0" borderId="57" xfId="0" applyNumberFormat="1" applyFont="1" applyFill="1" applyBorder="1" applyAlignment="1">
      <alignment horizontal="left" wrapText="1"/>
    </xf>
    <xf numFmtId="3" fontId="4" fillId="0" borderId="56" xfId="0" applyNumberFormat="1" applyFont="1" applyFill="1" applyBorder="1" applyAlignment="1">
      <alignment horizontal="right" wrapText="1"/>
    </xf>
    <xf numFmtId="3" fontId="4" fillId="0" borderId="53" xfId="0" applyNumberFormat="1" applyFont="1" applyFill="1" applyBorder="1" applyAlignment="1">
      <alignment horizontal="right" wrapText="1"/>
    </xf>
    <xf numFmtId="3" fontId="4" fillId="0" borderId="57" xfId="0" applyNumberFormat="1" applyFont="1" applyFill="1" applyBorder="1" applyAlignment="1">
      <alignment horizontal="right" wrapText="1"/>
    </xf>
    <xf numFmtId="0" fontId="4" fillId="0" borderId="38"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11" xfId="0" applyFont="1" applyFill="1" applyBorder="1" applyAlignment="1">
      <alignment horizontal="justify" vertical="top" wrapText="1"/>
    </xf>
    <xf numFmtId="0" fontId="5" fillId="0" borderId="37" xfId="0" applyFont="1" applyFill="1" applyBorder="1" applyAlignment="1">
      <alignment horizontal="justify" vertical="top" wrapText="1"/>
    </xf>
    <xf numFmtId="0" fontId="5" fillId="0" borderId="38" xfId="0" applyFont="1" applyFill="1" applyBorder="1" applyAlignment="1">
      <alignment horizontal="justify" vertical="top" wrapText="1"/>
    </xf>
    <xf numFmtId="0" fontId="5" fillId="0" borderId="39" xfId="0" applyFont="1" applyFill="1" applyBorder="1" applyAlignment="1">
      <alignment horizontal="justify" vertical="top" wrapText="1"/>
    </xf>
    <xf numFmtId="0" fontId="5" fillId="0" borderId="31"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4" fillId="0" borderId="5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85" xfId="0" applyFont="1" applyFill="1" applyBorder="1" applyAlignment="1">
      <alignment horizontal="left" vertical="top" wrapText="1"/>
    </xf>
    <xf numFmtId="0" fontId="5" fillId="0" borderId="45" xfId="0" applyFont="1" applyFill="1" applyBorder="1" applyAlignment="1">
      <alignment horizontal="left" vertical="top" wrapText="1"/>
    </xf>
    <xf numFmtId="41" fontId="5" fillId="0" borderId="46" xfId="0" applyNumberFormat="1" applyFont="1" applyFill="1" applyBorder="1" applyAlignment="1">
      <alignment horizontal="left" vertical="top" wrapText="1"/>
    </xf>
    <xf numFmtId="0" fontId="4" fillId="0" borderId="12" xfId="0" applyNumberFormat="1" applyFont="1" applyFill="1" applyBorder="1" applyAlignment="1" applyProtection="1">
      <alignment horizontal="left" vertical="center" wrapText="1"/>
      <protection/>
    </xf>
    <xf numFmtId="0" fontId="4" fillId="0" borderId="45" xfId="0" applyNumberFormat="1" applyFont="1" applyFill="1" applyBorder="1" applyAlignment="1" applyProtection="1">
      <alignment horizontal="left" vertical="center" wrapText="1"/>
      <protection/>
    </xf>
    <xf numFmtId="0" fontId="4" fillId="0" borderId="46" xfId="0" applyNumberFormat="1" applyFont="1" applyFill="1" applyBorder="1" applyAlignment="1" applyProtection="1">
      <alignment horizontal="left" vertical="center" wrapText="1"/>
      <protection/>
    </xf>
    <xf numFmtId="0" fontId="4" fillId="0" borderId="11" xfId="0" applyFont="1" applyFill="1" applyBorder="1" applyAlignment="1">
      <alignment horizontal="justify" vertical="top" wrapText="1"/>
    </xf>
    <xf numFmtId="2" fontId="4" fillId="0" borderId="56" xfId="0" applyNumberFormat="1" applyFont="1" applyFill="1" applyBorder="1" applyAlignment="1">
      <alignment horizontal="center" vertical="center" wrapText="1"/>
    </xf>
    <xf numFmtId="2" fontId="4" fillId="0" borderId="53" xfId="0" applyNumberFormat="1" applyFont="1" applyFill="1" applyBorder="1" applyAlignment="1">
      <alignment horizontal="center" vertical="center" wrapText="1"/>
    </xf>
    <xf numFmtId="2" fontId="4" fillId="0" borderId="57" xfId="0" applyNumberFormat="1" applyFont="1" applyFill="1" applyBorder="1" applyAlignment="1">
      <alignment horizontal="center" vertical="center" wrapText="1"/>
    </xf>
    <xf numFmtId="2" fontId="4" fillId="0" borderId="38" xfId="0" applyNumberFormat="1" applyFont="1" applyFill="1" applyBorder="1" applyAlignment="1">
      <alignment horizontal="left" vertical="center" wrapText="1"/>
    </xf>
    <xf numFmtId="2" fontId="4" fillId="0" borderId="39" xfId="0" applyNumberFormat="1" applyFont="1" applyFill="1" applyBorder="1" applyAlignment="1">
      <alignment horizontal="left" vertical="center" wrapText="1"/>
    </xf>
    <xf numFmtId="2" fontId="4" fillId="0" borderId="58" xfId="0" applyNumberFormat="1" applyFont="1" applyFill="1" applyBorder="1" applyAlignment="1">
      <alignment horizontal="left" vertical="center" wrapText="1"/>
    </xf>
    <xf numFmtId="2" fontId="4" fillId="0" borderId="53" xfId="0" applyNumberFormat="1" applyFont="1" applyFill="1" applyBorder="1" applyAlignment="1">
      <alignment horizontal="left" vertical="center" wrapText="1"/>
    </xf>
    <xf numFmtId="0" fontId="4" fillId="0" borderId="5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3" xfId="0" applyFont="1" applyFill="1" applyBorder="1" applyAlignment="1">
      <alignment horizontal="left" vertical="center"/>
    </xf>
    <xf numFmtId="0" fontId="7" fillId="0" borderId="12" xfId="0" applyFont="1" applyFill="1" applyBorder="1" applyAlignment="1">
      <alignment horizontal="left"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3" fontId="7" fillId="0" borderId="56" xfId="0" applyNumberFormat="1" applyFont="1" applyFill="1" applyBorder="1" applyAlignment="1">
      <alignment horizontal="right" vertical="center" wrapText="1"/>
    </xf>
    <xf numFmtId="3" fontId="7" fillId="0" borderId="53" xfId="0" applyNumberFormat="1" applyFont="1" applyFill="1" applyBorder="1" applyAlignment="1">
      <alignment horizontal="right" vertical="center" wrapText="1"/>
    </xf>
    <xf numFmtId="3" fontId="7" fillId="0" borderId="57" xfId="0" applyNumberFormat="1" applyFont="1" applyFill="1" applyBorder="1" applyAlignment="1">
      <alignment horizontal="right" vertical="center" wrapText="1"/>
    </xf>
    <xf numFmtId="3" fontId="7" fillId="0" borderId="56" xfId="0" applyNumberFormat="1" applyFont="1" applyFill="1" applyBorder="1" applyAlignment="1" applyProtection="1">
      <alignment horizontal="right" vertical="center" wrapText="1"/>
      <protection/>
    </xf>
    <xf numFmtId="3" fontId="7" fillId="0" borderId="53" xfId="0" applyNumberFormat="1" applyFont="1" applyFill="1" applyBorder="1" applyAlignment="1" applyProtection="1">
      <alignment horizontal="right" vertical="center" wrapText="1"/>
      <protection/>
    </xf>
    <xf numFmtId="3" fontId="7" fillId="0" borderId="57" xfId="0" applyNumberFormat="1" applyFont="1" applyFill="1" applyBorder="1" applyAlignment="1" applyProtection="1">
      <alignment horizontal="right" vertical="center" wrapText="1"/>
      <protection/>
    </xf>
    <xf numFmtId="0" fontId="7" fillId="0" borderId="56" xfId="0" applyNumberFormat="1" applyFont="1" applyFill="1" applyBorder="1" applyAlignment="1" applyProtection="1">
      <alignment horizontal="right" vertical="center" wrapText="1"/>
      <protection/>
    </xf>
    <xf numFmtId="0" fontId="7" fillId="0" borderId="53" xfId="0" applyNumberFormat="1" applyFont="1" applyFill="1" applyBorder="1" applyAlignment="1" applyProtection="1">
      <alignment horizontal="right" vertical="center" wrapText="1"/>
      <protection/>
    </xf>
    <xf numFmtId="0" fontId="7" fillId="0" borderId="57" xfId="0" applyNumberFormat="1" applyFont="1" applyFill="1" applyBorder="1" applyAlignment="1" applyProtection="1">
      <alignment horizontal="right" vertical="center" wrapText="1"/>
      <protection/>
    </xf>
    <xf numFmtId="2" fontId="4" fillId="0" borderId="18" xfId="0" applyNumberFormat="1" applyFont="1" applyFill="1" applyBorder="1" applyAlignment="1">
      <alignment horizontal="left" vertical="center" wrapText="1"/>
    </xf>
    <xf numFmtId="2" fontId="4" fillId="0" borderId="22" xfId="0" applyNumberFormat="1" applyFont="1" applyFill="1" applyBorder="1" applyAlignment="1">
      <alignment horizontal="left" vertical="center" wrapText="1"/>
    </xf>
    <xf numFmtId="2" fontId="4" fillId="0" borderId="56"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2" fontId="4" fillId="0" borderId="57" xfId="0" applyNumberFormat="1" applyFont="1" applyFill="1" applyBorder="1" applyAlignment="1">
      <alignment horizontal="center" vertical="center"/>
    </xf>
    <xf numFmtId="2" fontId="4" fillId="0" borderId="50" xfId="0" applyNumberFormat="1" applyFont="1" applyFill="1" applyBorder="1" applyAlignment="1">
      <alignment horizontal="left" vertical="center"/>
    </xf>
    <xf numFmtId="2" fontId="4" fillId="0" borderId="51" xfId="0" applyNumberFormat="1" applyFont="1" applyFill="1" applyBorder="1" applyAlignment="1">
      <alignment horizontal="left" vertical="center"/>
    </xf>
    <xf numFmtId="2" fontId="4" fillId="0" borderId="57" xfId="0" applyNumberFormat="1" applyFont="1" applyFill="1" applyBorder="1" applyAlignment="1">
      <alignment horizontal="left" vertical="center" wrapText="1"/>
    </xf>
    <xf numFmtId="2" fontId="4" fillId="0" borderId="35" xfId="0" applyNumberFormat="1" applyFont="1" applyFill="1" applyBorder="1" applyAlignment="1">
      <alignment horizontal="left" vertical="center" wrapText="1"/>
    </xf>
    <xf numFmtId="2" fontId="4" fillId="0" borderId="36" xfId="0" applyNumberFormat="1"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 fillId="0" borderId="37" xfId="0" applyFont="1" applyFill="1" applyBorder="1" applyAlignment="1">
      <alignment horizontal="center" vertical="top" wrapText="1"/>
    </xf>
    <xf numFmtId="41" fontId="4" fillId="0" borderId="57" xfId="0" applyNumberFormat="1" applyFont="1" applyFill="1" applyBorder="1" applyAlignment="1">
      <alignment horizontal="center" vertical="center" wrapText="1"/>
    </xf>
    <xf numFmtId="41" fontId="4" fillId="0" borderId="64" xfId="0" applyNumberFormat="1" applyFont="1" applyFill="1" applyBorder="1" applyAlignment="1">
      <alignment horizontal="center" vertical="center" wrapText="1"/>
    </xf>
    <xf numFmtId="0" fontId="4" fillId="0" borderId="56" xfId="0" applyFont="1" applyFill="1" applyBorder="1" applyAlignment="1">
      <alignment horizontal="left" vertical="top" wrapText="1"/>
    </xf>
    <xf numFmtId="0" fontId="4" fillId="0" borderId="53" xfId="0" applyFont="1" applyFill="1" applyBorder="1" applyAlignment="1">
      <alignment horizontal="left" vertical="top" wrapText="1"/>
    </xf>
    <xf numFmtId="41" fontId="4" fillId="0" borderId="57" xfId="0" applyNumberFormat="1"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41" fontId="4" fillId="0" borderId="46" xfId="0" applyNumberFormat="1" applyFont="1" applyFill="1" applyBorder="1" applyAlignment="1">
      <alignment horizontal="left" vertical="top" wrapText="1"/>
    </xf>
    <xf numFmtId="0" fontId="7" fillId="0" borderId="8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0" borderId="58"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7" fillId="0" borderId="12" xfId="0" applyNumberFormat="1" applyFont="1" applyFill="1" applyBorder="1" applyAlignment="1" applyProtection="1">
      <alignment horizontal="left" vertical="center" wrapText="1"/>
      <protection/>
    </xf>
    <xf numFmtId="0" fontId="7" fillId="0" borderId="45" xfId="0" applyNumberFormat="1" applyFont="1" applyFill="1" applyBorder="1" applyAlignment="1" applyProtection="1">
      <alignment horizontal="left" vertical="center" wrapText="1"/>
      <protection/>
    </xf>
    <xf numFmtId="0" fontId="7" fillId="0" borderId="46" xfId="0" applyNumberFormat="1" applyFont="1" applyFill="1" applyBorder="1" applyAlignment="1" applyProtection="1">
      <alignment horizontal="left" vertical="center" wrapText="1"/>
      <protection/>
    </xf>
    <xf numFmtId="2" fontId="4" fillId="0" borderId="12" xfId="0" applyNumberFormat="1" applyFont="1" applyFill="1" applyBorder="1" applyAlignment="1">
      <alignment horizontal="left" vertical="center" wrapText="1"/>
    </xf>
    <xf numFmtId="2" fontId="4" fillId="0" borderId="45" xfId="0" applyNumberFormat="1" applyFont="1" applyFill="1" applyBorder="1" applyAlignment="1">
      <alignment horizontal="left" vertical="center" wrapText="1"/>
    </xf>
    <xf numFmtId="2" fontId="4" fillId="0" borderId="31" xfId="0" applyNumberFormat="1" applyFont="1" applyFill="1" applyBorder="1" applyAlignment="1">
      <alignment horizontal="left" vertical="center" wrapText="1"/>
    </xf>
    <xf numFmtId="2" fontId="4" fillId="0" borderId="50" xfId="0" applyNumberFormat="1" applyFont="1" applyFill="1" applyBorder="1" applyAlignment="1">
      <alignment horizontal="left" vertical="center" wrapText="1"/>
    </xf>
    <xf numFmtId="2" fontId="4" fillId="0" borderId="51" xfId="0" applyNumberFormat="1" applyFont="1" applyFill="1" applyBorder="1" applyAlignment="1">
      <alignment horizontal="left" vertical="center" wrapText="1"/>
    </xf>
    <xf numFmtId="2" fontId="4" fillId="0" borderId="58" xfId="0" applyNumberFormat="1" applyFont="1" applyFill="1" applyBorder="1" applyAlignment="1">
      <alignment horizontal="left" vertical="top" wrapText="1"/>
    </xf>
    <xf numFmtId="2" fontId="4" fillId="0" borderId="53" xfId="0" applyNumberFormat="1" applyFont="1" applyFill="1" applyBorder="1" applyAlignment="1">
      <alignment horizontal="left" vertical="top" wrapText="1"/>
    </xf>
    <xf numFmtId="3" fontId="4" fillId="0" borderId="56" xfId="0" applyNumberFormat="1" applyFont="1" applyFill="1" applyBorder="1" applyAlignment="1">
      <alignment horizontal="right" vertical="center"/>
    </xf>
    <xf numFmtId="3" fontId="4" fillId="0" borderId="53" xfId="0" applyNumberFormat="1" applyFont="1" applyFill="1" applyBorder="1" applyAlignment="1">
      <alignment horizontal="right" vertical="center"/>
    </xf>
    <xf numFmtId="3" fontId="4" fillId="0" borderId="57" xfId="0" applyNumberFormat="1" applyFont="1" applyFill="1" applyBorder="1" applyAlignment="1">
      <alignment horizontal="right"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54" xfId="0" applyNumberFormat="1" applyFont="1" applyFill="1" applyBorder="1" applyAlignment="1" applyProtection="1">
      <alignment horizontal="left" wrapText="1"/>
      <protection/>
    </xf>
    <xf numFmtId="0" fontId="4" fillId="0" borderId="60" xfId="0" applyNumberFormat="1" applyFont="1" applyFill="1" applyBorder="1" applyAlignment="1" applyProtection="1">
      <alignment horizontal="left" wrapText="1"/>
      <protection/>
    </xf>
    <xf numFmtId="0" fontId="4" fillId="0" borderId="64" xfId="0" applyNumberFormat="1" applyFont="1" applyFill="1" applyBorder="1" applyAlignment="1" applyProtection="1">
      <alignment horizontal="left" wrapText="1"/>
      <protection/>
    </xf>
    <xf numFmtId="2" fontId="4" fillId="0" borderId="32" xfId="0" applyNumberFormat="1" applyFont="1" applyFill="1" applyBorder="1" applyAlignment="1">
      <alignment horizontal="left" vertical="center" wrapText="1"/>
    </xf>
    <xf numFmtId="0" fontId="4" fillId="0" borderId="12" xfId="0" applyNumberFormat="1" applyFont="1" applyFill="1" applyBorder="1" applyAlignment="1" applyProtection="1">
      <alignment horizontal="left" wrapText="1"/>
      <protection/>
    </xf>
    <xf numFmtId="0" fontId="4" fillId="0" borderId="45" xfId="0" applyNumberFormat="1" applyFont="1" applyFill="1" applyBorder="1" applyAlignment="1" applyProtection="1">
      <alignment horizontal="left" wrapText="1"/>
      <protection/>
    </xf>
    <xf numFmtId="0" fontId="4" fillId="0" borderId="46" xfId="0" applyNumberFormat="1" applyFont="1" applyFill="1" applyBorder="1" applyAlignment="1" applyProtection="1">
      <alignment horizontal="left" wrapText="1"/>
      <protection/>
    </xf>
    <xf numFmtId="3" fontId="4" fillId="0" borderId="56" xfId="0" applyNumberFormat="1" applyFont="1" applyFill="1" applyBorder="1" applyAlignment="1">
      <alignment horizontal="right"/>
    </xf>
    <xf numFmtId="3" fontId="4" fillId="0" borderId="53" xfId="0" applyNumberFormat="1" applyFont="1" applyFill="1" applyBorder="1" applyAlignment="1">
      <alignment horizontal="right"/>
    </xf>
    <xf numFmtId="3" fontId="4" fillId="0" borderId="57" xfId="0" applyNumberFormat="1" applyFont="1" applyFill="1" applyBorder="1" applyAlignment="1">
      <alignment horizontal="right"/>
    </xf>
    <xf numFmtId="0" fontId="7" fillId="0" borderId="56" xfId="0" applyNumberFormat="1" applyFont="1" applyFill="1" applyBorder="1" applyAlignment="1" applyProtection="1">
      <alignment horizontal="right" vertical="top" wrapText="1"/>
      <protection/>
    </xf>
    <xf numFmtId="0" fontId="7" fillId="0" borderId="53" xfId="0" applyNumberFormat="1" applyFont="1" applyFill="1" applyBorder="1" applyAlignment="1" applyProtection="1">
      <alignment horizontal="right" vertical="top" wrapText="1"/>
      <protection/>
    </xf>
    <xf numFmtId="0" fontId="7" fillId="0" borderId="57" xfId="0" applyNumberFormat="1" applyFont="1" applyFill="1" applyBorder="1" applyAlignment="1" applyProtection="1">
      <alignment horizontal="right" vertical="top" wrapText="1"/>
      <protection/>
    </xf>
    <xf numFmtId="0" fontId="7" fillId="0" borderId="56" xfId="0" applyFont="1" applyFill="1" applyBorder="1" applyAlignment="1">
      <alignment horizontal="right" vertical="center" wrapText="1"/>
    </xf>
    <xf numFmtId="0" fontId="7" fillId="0" borderId="53" xfId="0" applyFont="1" applyFill="1" applyBorder="1" applyAlignment="1">
      <alignment horizontal="right" vertical="center" wrapText="1"/>
    </xf>
    <xf numFmtId="0" fontId="7" fillId="0" borderId="57" xfId="0" applyFont="1" applyFill="1" applyBorder="1" applyAlignment="1">
      <alignment horizontal="right" vertical="center" wrapText="1"/>
    </xf>
    <xf numFmtId="0" fontId="7" fillId="0" borderId="12" xfId="0" applyFont="1" applyFill="1" applyBorder="1" applyAlignment="1">
      <alignment horizontal="left" vertical="top"/>
    </xf>
    <xf numFmtId="0" fontId="7" fillId="0" borderId="45" xfId="0" applyFont="1" applyFill="1" applyBorder="1" applyAlignment="1">
      <alignment horizontal="left" vertical="top"/>
    </xf>
    <xf numFmtId="0" fontId="7" fillId="0" borderId="46" xfId="0" applyFont="1" applyFill="1" applyBorder="1" applyAlignment="1">
      <alignment horizontal="left" vertical="top"/>
    </xf>
    <xf numFmtId="2" fontId="7" fillId="0" borderId="56" xfId="0" applyNumberFormat="1" applyFont="1" applyFill="1" applyBorder="1" applyAlignment="1">
      <alignment horizontal="center"/>
    </xf>
    <xf numFmtId="2" fontId="7" fillId="0" borderId="53" xfId="0" applyNumberFormat="1" applyFont="1" applyFill="1" applyBorder="1" applyAlignment="1">
      <alignment horizontal="center"/>
    </xf>
    <xf numFmtId="2" fontId="7" fillId="0" borderId="57" xfId="0" applyNumberFormat="1" applyFont="1" applyFill="1" applyBorder="1" applyAlignment="1">
      <alignment horizontal="center"/>
    </xf>
    <xf numFmtId="0" fontId="7" fillId="0" borderId="56" xfId="0" applyFont="1" applyFill="1" applyBorder="1" applyAlignment="1">
      <alignment horizontal="center" vertical="center"/>
    </xf>
    <xf numFmtId="0" fontId="7" fillId="0" borderId="53" xfId="0" applyFont="1" applyFill="1" applyBorder="1" applyAlignment="1">
      <alignment horizontal="center" vertical="center"/>
    </xf>
    <xf numFmtId="2" fontId="7" fillId="0" borderId="56" xfId="0" applyNumberFormat="1" applyFont="1" applyFill="1" applyBorder="1" applyAlignment="1">
      <alignment horizontal="left" vertical="center" wrapText="1"/>
    </xf>
    <xf numFmtId="2" fontId="7" fillId="0" borderId="53" xfId="0" applyNumberFormat="1" applyFont="1" applyFill="1" applyBorder="1" applyAlignment="1">
      <alignment horizontal="left" vertical="center"/>
    </xf>
    <xf numFmtId="2" fontId="7" fillId="0" borderId="57" xfId="0" applyNumberFormat="1" applyFont="1" applyFill="1" applyBorder="1" applyAlignment="1">
      <alignment horizontal="left" vertical="center"/>
    </xf>
    <xf numFmtId="0" fontId="7" fillId="0" borderId="56" xfId="0" applyFont="1" applyFill="1" applyBorder="1" applyAlignment="1">
      <alignment horizontal="center"/>
    </xf>
    <xf numFmtId="0" fontId="7" fillId="0" borderId="53" xfId="0" applyFont="1" applyFill="1" applyBorder="1" applyAlignment="1">
      <alignment horizontal="center"/>
    </xf>
    <xf numFmtId="0" fontId="7" fillId="0" borderId="58" xfId="0" applyFont="1" applyFill="1" applyBorder="1" applyAlignment="1">
      <alignment horizontal="left"/>
    </xf>
    <xf numFmtId="0" fontId="7" fillId="0" borderId="53" xfId="0" applyFont="1" applyFill="1" applyBorder="1" applyAlignment="1">
      <alignment horizontal="left"/>
    </xf>
    <xf numFmtId="0" fontId="7" fillId="0" borderId="43" xfId="0" applyFont="1" applyFill="1" applyBorder="1" applyAlignment="1">
      <alignment horizontal="left"/>
    </xf>
    <xf numFmtId="0" fontId="6" fillId="0" borderId="88" xfId="0" applyFont="1" applyFill="1" applyBorder="1" applyAlignment="1">
      <alignment horizontal="center" vertical="top" wrapText="1"/>
    </xf>
    <xf numFmtId="0" fontId="6" fillId="0" borderId="61" xfId="0" applyFont="1" applyFill="1" applyBorder="1" applyAlignment="1">
      <alignment horizontal="center" vertical="top" wrapText="1"/>
    </xf>
    <xf numFmtId="0" fontId="6" fillId="0" borderId="83" xfId="0" applyFont="1" applyFill="1" applyBorder="1" applyAlignment="1">
      <alignment horizontal="center" vertical="top" wrapText="1"/>
    </xf>
    <xf numFmtId="2" fontId="7" fillId="0" borderId="38" xfId="0" applyNumberFormat="1" applyFont="1" applyFill="1" applyBorder="1" applyAlignment="1">
      <alignment horizontal="left"/>
    </xf>
    <xf numFmtId="2" fontId="7" fillId="0" borderId="39" xfId="0" applyNumberFormat="1" applyFont="1" applyFill="1" applyBorder="1" applyAlignment="1">
      <alignment horizontal="left"/>
    </xf>
    <xf numFmtId="2" fontId="7" fillId="0" borderId="20" xfId="0" applyNumberFormat="1" applyFont="1" applyFill="1" applyBorder="1" applyAlignment="1">
      <alignment horizontal="left"/>
    </xf>
    <xf numFmtId="2" fontId="7" fillId="0" borderId="50" xfId="0" applyNumberFormat="1" applyFont="1" applyFill="1" applyBorder="1" applyAlignment="1">
      <alignment horizontal="left" vertical="center" wrapText="1"/>
    </xf>
    <xf numFmtId="2" fontId="7" fillId="0" borderId="51" xfId="0" applyNumberFormat="1" applyFont="1" applyFill="1" applyBorder="1" applyAlignment="1">
      <alignment horizontal="left" vertical="center"/>
    </xf>
    <xf numFmtId="2" fontId="7" fillId="0" borderId="24" xfId="0" applyNumberFormat="1" applyFont="1" applyFill="1" applyBorder="1" applyAlignment="1">
      <alignment horizontal="left" vertical="center"/>
    </xf>
    <xf numFmtId="0" fontId="7" fillId="0" borderId="58" xfId="0" applyFont="1" applyFill="1" applyBorder="1" applyAlignment="1">
      <alignment horizontal="left" vertical="top"/>
    </xf>
    <xf numFmtId="0" fontId="7" fillId="0" borderId="53" xfId="0" applyFont="1" applyFill="1" applyBorder="1" applyAlignment="1">
      <alignment horizontal="left" vertical="top"/>
    </xf>
    <xf numFmtId="0" fontId="7" fillId="0" borderId="57" xfId="0" applyFont="1" applyFill="1" applyBorder="1" applyAlignment="1">
      <alignment horizontal="left" vertical="top"/>
    </xf>
    <xf numFmtId="2" fontId="7" fillId="0" borderId="50" xfId="0" applyNumberFormat="1" applyFont="1" applyFill="1" applyBorder="1" applyAlignment="1">
      <alignment horizontal="left" vertical="top" wrapText="1"/>
    </xf>
    <xf numFmtId="2" fontId="7" fillId="0" borderId="51" xfId="0" applyNumberFormat="1" applyFont="1" applyFill="1" applyBorder="1" applyAlignment="1">
      <alignment horizontal="left" vertical="top" wrapText="1"/>
    </xf>
    <xf numFmtId="2" fontId="7" fillId="0" borderId="24" xfId="0" applyNumberFormat="1" applyFont="1" applyFill="1" applyBorder="1" applyAlignment="1">
      <alignment horizontal="left" vertical="top" wrapText="1"/>
    </xf>
    <xf numFmtId="0" fontId="7" fillId="0" borderId="5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89" xfId="0" applyFont="1" applyFill="1" applyBorder="1" applyAlignment="1">
      <alignment horizontal="center" wrapText="1"/>
    </xf>
    <xf numFmtId="0" fontId="7" fillId="0" borderId="51" xfId="0" applyFont="1" applyFill="1" applyBorder="1" applyAlignment="1">
      <alignment horizontal="center" wrapText="1"/>
    </xf>
    <xf numFmtId="0" fontId="7" fillId="0" borderId="32" xfId="0" applyFont="1" applyFill="1" applyBorder="1" applyAlignment="1">
      <alignment horizontal="center" wrapText="1"/>
    </xf>
    <xf numFmtId="0" fontId="5" fillId="0" borderId="38" xfId="0" applyFont="1" applyFill="1" applyBorder="1" applyAlignment="1">
      <alignment horizontal="left" vertical="top" wrapText="1"/>
    </xf>
    <xf numFmtId="0" fontId="14" fillId="0" borderId="39" xfId="0" applyFont="1" applyFill="1" applyBorder="1" applyAlignment="1">
      <alignment vertical="top"/>
    </xf>
    <xf numFmtId="0" fontId="14" fillId="0" borderId="31" xfId="0" applyFont="1" applyFill="1" applyBorder="1" applyAlignment="1">
      <alignment vertical="top"/>
    </xf>
    <xf numFmtId="0" fontId="5" fillId="0" borderId="11" xfId="0" applyFont="1" applyFill="1" applyBorder="1" applyAlignment="1">
      <alignment horizontal="left" vertical="top" wrapText="1"/>
    </xf>
    <xf numFmtId="0" fontId="5" fillId="0" borderId="37"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4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2" xfId="0" applyFont="1" applyFill="1" applyBorder="1" applyAlignment="1">
      <alignment horizontal="left" vertical="top" wrapText="1"/>
    </xf>
    <xf numFmtId="0" fontId="4" fillId="0" borderId="85" xfId="0" applyFont="1" applyFill="1" applyBorder="1" applyAlignment="1">
      <alignment horizontal="left" vertical="center" wrapText="1"/>
    </xf>
    <xf numFmtId="0" fontId="4" fillId="0" borderId="56" xfId="0" applyFont="1" applyFill="1" applyBorder="1" applyAlignment="1">
      <alignment horizontal="right" wrapText="1"/>
    </xf>
    <xf numFmtId="0" fontId="4" fillId="0" borderId="53" xfId="0" applyFont="1" applyFill="1" applyBorder="1" applyAlignment="1">
      <alignment horizontal="right" wrapText="1"/>
    </xf>
    <xf numFmtId="0" fontId="4" fillId="0" borderId="57" xfId="0" applyFont="1" applyFill="1" applyBorder="1" applyAlignment="1">
      <alignment horizontal="right" wrapText="1"/>
    </xf>
    <xf numFmtId="0" fontId="4" fillId="0" borderId="39"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6" xfId="0" applyFont="1" applyFill="1" applyBorder="1" applyAlignment="1">
      <alignment horizontal="center" wrapText="1"/>
    </xf>
    <xf numFmtId="0" fontId="4" fillId="0" borderId="43" xfId="0" applyFont="1" applyFill="1" applyBorder="1" applyAlignment="1">
      <alignment horizontal="center" wrapText="1"/>
    </xf>
    <xf numFmtId="2" fontId="4" fillId="0" borderId="50" xfId="0" applyNumberFormat="1" applyFont="1" applyFill="1" applyBorder="1" applyAlignment="1">
      <alignment horizontal="left" wrapText="1"/>
    </xf>
    <xf numFmtId="2" fontId="4" fillId="0" borderId="51" xfId="0" applyNumberFormat="1" applyFont="1" applyFill="1" applyBorder="1" applyAlignment="1">
      <alignment horizontal="left" wrapText="1"/>
    </xf>
    <xf numFmtId="0" fontId="4" fillId="0" borderId="58" xfId="0" applyFont="1" applyFill="1" applyBorder="1" applyAlignment="1">
      <alignment horizontal="left" wrapText="1"/>
    </xf>
    <xf numFmtId="0" fontId="4" fillId="0" borderId="53" xfId="0" applyFont="1" applyFill="1" applyBorder="1" applyAlignment="1">
      <alignment horizontal="left" wrapText="1"/>
    </xf>
    <xf numFmtId="2" fontId="4" fillId="0" borderId="12" xfId="0" applyNumberFormat="1" applyFont="1" applyFill="1" applyBorder="1" applyAlignment="1">
      <alignment horizontal="left" wrapText="1"/>
    </xf>
    <xf numFmtId="2" fontId="4" fillId="0" borderId="45" xfId="0" applyNumberFormat="1" applyFont="1" applyFill="1" applyBorder="1" applyAlignment="1">
      <alignment horizontal="left" wrapText="1"/>
    </xf>
    <xf numFmtId="41" fontId="4" fillId="0" borderId="56" xfId="0" applyNumberFormat="1" applyFont="1" applyFill="1" applyBorder="1" applyAlignment="1">
      <alignment horizontal="right" vertical="center" wrapText="1"/>
    </xf>
    <xf numFmtId="41" fontId="4" fillId="0" borderId="53" xfId="0" applyNumberFormat="1" applyFont="1" applyFill="1" applyBorder="1" applyAlignment="1">
      <alignment horizontal="right" vertical="center" wrapText="1"/>
    </xf>
    <xf numFmtId="41" fontId="4" fillId="0" borderId="57" xfId="0" applyNumberFormat="1" applyFont="1" applyFill="1" applyBorder="1" applyAlignment="1">
      <alignment horizontal="right" vertical="center" wrapText="1"/>
    </xf>
    <xf numFmtId="0" fontId="7" fillId="0" borderId="56" xfId="0" applyNumberFormat="1" applyFont="1" applyFill="1" applyBorder="1" applyAlignment="1">
      <alignment horizontal="right" vertical="center" wrapText="1"/>
    </xf>
    <xf numFmtId="0" fontId="7" fillId="0" borderId="53" xfId="0" applyNumberFormat="1" applyFont="1" applyFill="1" applyBorder="1" applyAlignment="1">
      <alignment horizontal="right" vertical="center" wrapText="1"/>
    </xf>
    <xf numFmtId="0" fontId="7" fillId="0" borderId="57" xfId="0" applyNumberFormat="1" applyFont="1" applyFill="1" applyBorder="1" applyAlignment="1">
      <alignment horizontal="right" vertical="center" wrapText="1"/>
    </xf>
    <xf numFmtId="0" fontId="7" fillId="0" borderId="56" xfId="0" applyNumberFormat="1" applyFont="1" applyFill="1" applyBorder="1" applyAlignment="1">
      <alignment horizontal="right" vertical="center" wrapText="1" readingOrder="1"/>
    </xf>
    <xf numFmtId="0" fontId="7" fillId="0" borderId="53" xfId="0" applyNumberFormat="1" applyFont="1" applyFill="1" applyBorder="1" applyAlignment="1">
      <alignment horizontal="right" vertical="center" wrapText="1" readingOrder="1"/>
    </xf>
    <xf numFmtId="0" fontId="7" fillId="0" borderId="57" xfId="0" applyNumberFormat="1" applyFont="1" applyFill="1" applyBorder="1" applyAlignment="1">
      <alignment horizontal="right" vertical="center" wrapText="1" readingOrder="1"/>
    </xf>
    <xf numFmtId="0" fontId="4" fillId="0" borderId="56" xfId="0" applyFont="1" applyFill="1" applyBorder="1" applyAlignment="1">
      <alignment horizontal="left" wrapText="1"/>
    </xf>
    <xf numFmtId="0" fontId="4" fillId="0" borderId="53" xfId="0" applyFont="1" applyFill="1" applyBorder="1" applyAlignment="1">
      <alignment horizontal="left"/>
    </xf>
    <xf numFmtId="0" fontId="4" fillId="0" borderId="56" xfId="0" applyFont="1" applyFill="1" applyBorder="1" applyAlignment="1">
      <alignment horizontal="left" vertical="center"/>
    </xf>
    <xf numFmtId="0" fontId="5" fillId="0" borderId="53" xfId="0" applyFont="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1"/>
  <sheetViews>
    <sheetView zoomScalePageLayoutView="0" workbookViewId="0" topLeftCell="A88">
      <selection activeCell="A19" sqref="A19:IV19"/>
    </sheetView>
  </sheetViews>
  <sheetFormatPr defaultColWidth="9.140625" defaultRowHeight="15"/>
  <cols>
    <col min="1" max="1" width="3.421875" style="56" customWidth="1"/>
    <col min="2" max="2" width="7.00390625" style="57" customWidth="1"/>
    <col min="3" max="3" width="9.421875" style="57" customWidth="1"/>
    <col min="4" max="4" width="57.8515625" style="58" customWidth="1"/>
    <col min="5" max="5" width="13.421875" style="59" customWidth="1"/>
    <col min="6" max="6" width="13.57421875" style="60" customWidth="1"/>
    <col min="7" max="7" width="15.7109375" style="61" customWidth="1"/>
    <col min="8" max="8" width="20.8515625" style="62" customWidth="1"/>
  </cols>
  <sheetData>
    <row r="1" spans="2:8" ht="87" customHeight="1" thickBot="1">
      <c r="B1" s="764" t="s">
        <v>119</v>
      </c>
      <c r="C1" s="765"/>
      <c r="D1" s="765"/>
      <c r="E1" s="765"/>
      <c r="F1" s="765"/>
      <c r="G1" s="765"/>
      <c r="H1" s="766"/>
    </row>
    <row r="2" spans="2:8" ht="19.5" thickBot="1">
      <c r="B2" s="752" t="s">
        <v>120</v>
      </c>
      <c r="C2" s="753"/>
      <c r="D2" s="753"/>
      <c r="E2" s="753"/>
      <c r="F2" s="753"/>
      <c r="G2" s="753"/>
      <c r="H2" s="754"/>
    </row>
    <row r="3" spans="2:8" ht="19.5" thickBot="1">
      <c r="B3" s="755" t="s">
        <v>121</v>
      </c>
      <c r="C3" s="756"/>
      <c r="D3" s="756"/>
      <c r="E3" s="756"/>
      <c r="F3" s="756"/>
      <c r="G3" s="756"/>
      <c r="H3" s="757"/>
    </row>
    <row r="4" spans="2:8" ht="18.75">
      <c r="B4" s="63"/>
      <c r="C4" s="64"/>
      <c r="D4" s="758" t="s">
        <v>69</v>
      </c>
      <c r="E4" s="759"/>
      <c r="F4" s="759"/>
      <c r="G4" s="759"/>
      <c r="H4" s="760"/>
    </row>
    <row r="5" spans="2:8" ht="63" customHeight="1">
      <c r="B5" s="65"/>
      <c r="C5" s="186" t="s">
        <v>70</v>
      </c>
      <c r="D5" s="747" t="s">
        <v>71</v>
      </c>
      <c r="E5" s="748"/>
      <c r="F5" s="748"/>
      <c r="G5" s="748"/>
      <c r="H5" s="749"/>
    </row>
    <row r="6" spans="2:8" ht="142.5" customHeight="1">
      <c r="B6" s="65"/>
      <c r="C6" s="186" t="s">
        <v>72</v>
      </c>
      <c r="D6" s="747" t="s">
        <v>73</v>
      </c>
      <c r="E6" s="748"/>
      <c r="F6" s="748"/>
      <c r="G6" s="748"/>
      <c r="H6" s="749"/>
    </row>
    <row r="7" spans="2:8" ht="85.5" customHeight="1">
      <c r="B7" s="67"/>
      <c r="C7" s="8" t="s">
        <v>74</v>
      </c>
      <c r="D7" s="745" t="s">
        <v>75</v>
      </c>
      <c r="E7" s="745"/>
      <c r="F7" s="745"/>
      <c r="G7" s="745"/>
      <c r="H7" s="746"/>
    </row>
    <row r="8" spans="2:8" ht="67.5" customHeight="1">
      <c r="B8" s="67"/>
      <c r="C8" s="8" t="s">
        <v>76</v>
      </c>
      <c r="D8" s="745" t="s">
        <v>122</v>
      </c>
      <c r="E8" s="745"/>
      <c r="F8" s="745"/>
      <c r="G8" s="745"/>
      <c r="H8" s="746"/>
    </row>
    <row r="9" spans="2:8" ht="156.75" customHeight="1">
      <c r="B9" s="67"/>
      <c r="C9" s="8" t="s">
        <v>77</v>
      </c>
      <c r="D9" s="745" t="s">
        <v>123</v>
      </c>
      <c r="E9" s="745"/>
      <c r="F9" s="745"/>
      <c r="G9" s="745"/>
      <c r="H9" s="746"/>
    </row>
    <row r="10" spans="2:8" ht="104.25" customHeight="1">
      <c r="B10" s="67"/>
      <c r="C10" s="8" t="s">
        <v>78</v>
      </c>
      <c r="D10" s="745" t="s">
        <v>124</v>
      </c>
      <c r="E10" s="745"/>
      <c r="F10" s="745"/>
      <c r="G10" s="745"/>
      <c r="H10" s="746"/>
    </row>
    <row r="11" spans="2:8" ht="47.25" customHeight="1">
      <c r="B11" s="67"/>
      <c r="C11" s="8" t="s">
        <v>79</v>
      </c>
      <c r="D11" s="745" t="s">
        <v>125</v>
      </c>
      <c r="E11" s="745"/>
      <c r="F11" s="745"/>
      <c r="G11" s="745"/>
      <c r="H11" s="746"/>
    </row>
    <row r="12" spans="2:8" ht="125.25" customHeight="1">
      <c r="B12" s="67"/>
      <c r="C12" s="8" t="s">
        <v>81</v>
      </c>
      <c r="D12" s="747" t="s">
        <v>126</v>
      </c>
      <c r="E12" s="748"/>
      <c r="F12" s="748"/>
      <c r="G12" s="748"/>
      <c r="H12" s="749"/>
    </row>
    <row r="13" spans="2:8" ht="81" customHeight="1">
      <c r="B13" s="67"/>
      <c r="C13" s="187" t="s">
        <v>82</v>
      </c>
      <c r="D13" s="745" t="s">
        <v>127</v>
      </c>
      <c r="E13" s="745"/>
      <c r="F13" s="745"/>
      <c r="G13" s="745"/>
      <c r="H13" s="746"/>
    </row>
    <row r="14" spans="2:8" ht="120" customHeight="1">
      <c r="B14" s="67"/>
      <c r="C14" s="8" t="s">
        <v>83</v>
      </c>
      <c r="D14" s="770" t="s">
        <v>128</v>
      </c>
      <c r="E14" s="745"/>
      <c r="F14" s="745"/>
      <c r="G14" s="745"/>
      <c r="H14" s="746"/>
    </row>
    <row r="15" spans="2:8" ht="195" customHeight="1">
      <c r="B15" s="67"/>
      <c r="C15" s="8" t="s">
        <v>85</v>
      </c>
      <c r="D15" s="745" t="s">
        <v>86</v>
      </c>
      <c r="E15" s="745"/>
      <c r="F15" s="745"/>
      <c r="G15" s="745"/>
      <c r="H15" s="746"/>
    </row>
    <row r="16" spans="2:8" ht="160.5" customHeight="1">
      <c r="B16" s="67"/>
      <c r="C16" s="8" t="s">
        <v>87</v>
      </c>
      <c r="D16" s="747" t="s">
        <v>88</v>
      </c>
      <c r="E16" s="748"/>
      <c r="F16" s="748"/>
      <c r="G16" s="748"/>
      <c r="H16" s="749"/>
    </row>
    <row r="17" spans="2:8" ht="102.75" customHeight="1">
      <c r="B17" s="67"/>
      <c r="C17" s="8" t="s">
        <v>89</v>
      </c>
      <c r="D17" s="747" t="s">
        <v>90</v>
      </c>
      <c r="E17" s="748"/>
      <c r="F17" s="748"/>
      <c r="G17" s="748"/>
      <c r="H17" s="749"/>
    </row>
    <row r="18" spans="2:8" ht="66" customHeight="1">
      <c r="B18" s="67"/>
      <c r="C18" s="8" t="s">
        <v>91</v>
      </c>
      <c r="D18" s="747" t="s">
        <v>129</v>
      </c>
      <c r="E18" s="748"/>
      <c r="F18" s="748"/>
      <c r="G18" s="748"/>
      <c r="H18" s="749"/>
    </row>
    <row r="19" spans="2:8" ht="65.25" customHeight="1" thickBot="1">
      <c r="B19" s="69"/>
      <c r="C19" s="188" t="s">
        <v>92</v>
      </c>
      <c r="D19" s="750" t="s">
        <v>130</v>
      </c>
      <c r="E19" s="750"/>
      <c r="F19" s="750"/>
      <c r="G19" s="750"/>
      <c r="H19" s="751"/>
    </row>
    <row r="20" spans="2:8" ht="19.5" thickBot="1">
      <c r="B20" s="71"/>
      <c r="C20" s="71"/>
      <c r="D20" s="72"/>
      <c r="E20" s="71"/>
      <c r="F20" s="73"/>
      <c r="G20" s="74"/>
      <c r="H20" s="75"/>
    </row>
    <row r="21" spans="2:8" ht="56.25">
      <c r="B21" s="76" t="s">
        <v>54</v>
      </c>
      <c r="C21" s="77" t="s">
        <v>2</v>
      </c>
      <c r="D21" s="77" t="s">
        <v>3</v>
      </c>
      <c r="E21" s="77" t="s">
        <v>53</v>
      </c>
      <c r="F21" s="78" t="s">
        <v>4</v>
      </c>
      <c r="G21" s="79" t="s">
        <v>5</v>
      </c>
      <c r="H21" s="80" t="s">
        <v>131</v>
      </c>
    </row>
    <row r="22" spans="2:8" ht="18.75">
      <c r="B22" s="81">
        <v>1</v>
      </c>
      <c r="C22" s="82">
        <v>2</v>
      </c>
      <c r="D22" s="83">
        <v>3</v>
      </c>
      <c r="E22" s="82">
        <v>4</v>
      </c>
      <c r="F22" s="82">
        <v>5</v>
      </c>
      <c r="G22" s="84">
        <v>6</v>
      </c>
      <c r="H22" s="85">
        <v>7</v>
      </c>
    </row>
    <row r="23" spans="2:8" ht="18.75">
      <c r="B23" s="65"/>
      <c r="C23" s="86"/>
      <c r="D23" s="87" t="s">
        <v>94</v>
      </c>
      <c r="E23" s="88"/>
      <c r="F23" s="89"/>
      <c r="G23" s="90"/>
      <c r="H23" s="91"/>
    </row>
    <row r="24" spans="2:8" ht="18.75">
      <c r="B24" s="81"/>
      <c r="C24" s="190">
        <v>0.1</v>
      </c>
      <c r="D24" s="10" t="s">
        <v>95</v>
      </c>
      <c r="E24" s="68" t="s">
        <v>61</v>
      </c>
      <c r="F24" s="93">
        <v>1</v>
      </c>
      <c r="G24" s="94"/>
      <c r="H24" s="147">
        <f aca="true" t="shared" si="0" ref="H24:H29">F24*G24</f>
        <v>0</v>
      </c>
    </row>
    <row r="25" spans="2:8" ht="44.25" customHeight="1">
      <c r="B25" s="81"/>
      <c r="C25" s="190">
        <v>0.2</v>
      </c>
      <c r="D25" s="10" t="s">
        <v>96</v>
      </c>
      <c r="E25" s="68" t="s">
        <v>61</v>
      </c>
      <c r="F25" s="93">
        <v>1</v>
      </c>
      <c r="G25" s="94"/>
      <c r="H25" s="147">
        <f t="shared" si="0"/>
        <v>0</v>
      </c>
    </row>
    <row r="26" spans="2:8" ht="18.75">
      <c r="B26" s="81"/>
      <c r="C26" s="190">
        <v>0.3</v>
      </c>
      <c r="D26" s="10" t="s">
        <v>97</v>
      </c>
      <c r="E26" s="68" t="s">
        <v>61</v>
      </c>
      <c r="F26" s="93">
        <v>1</v>
      </c>
      <c r="G26" s="94"/>
      <c r="H26" s="147">
        <f t="shared" si="0"/>
        <v>0</v>
      </c>
    </row>
    <row r="27" spans="2:8" ht="18.75">
      <c r="B27" s="81"/>
      <c r="C27" s="190">
        <v>0.4</v>
      </c>
      <c r="D27" s="10" t="s">
        <v>132</v>
      </c>
      <c r="E27" s="68" t="s">
        <v>61</v>
      </c>
      <c r="F27" s="93">
        <v>1</v>
      </c>
      <c r="G27" s="94"/>
      <c r="H27" s="147">
        <f t="shared" si="0"/>
        <v>0</v>
      </c>
    </row>
    <row r="28" spans="2:8" ht="37.5">
      <c r="B28" s="81"/>
      <c r="C28" s="190">
        <v>0.5</v>
      </c>
      <c r="D28" s="10" t="s">
        <v>98</v>
      </c>
      <c r="E28" s="68" t="s">
        <v>61</v>
      </c>
      <c r="F28" s="93">
        <v>1</v>
      </c>
      <c r="G28" s="94"/>
      <c r="H28" s="147">
        <f t="shared" si="0"/>
        <v>0</v>
      </c>
    </row>
    <row r="29" spans="2:8" ht="38.25" thickBot="1">
      <c r="B29" s="96"/>
      <c r="C29" s="191">
        <v>0.6</v>
      </c>
      <c r="D29" s="189" t="s">
        <v>99</v>
      </c>
      <c r="E29" s="70" t="s">
        <v>61</v>
      </c>
      <c r="F29" s="97">
        <v>1</v>
      </c>
      <c r="G29" s="98"/>
      <c r="H29" s="148">
        <f t="shared" si="0"/>
        <v>0</v>
      </c>
    </row>
    <row r="30" spans="2:8" ht="19.5" thickBot="1">
      <c r="B30" s="730" t="s">
        <v>101</v>
      </c>
      <c r="C30" s="731"/>
      <c r="D30" s="731"/>
      <c r="E30" s="731"/>
      <c r="F30" s="731"/>
      <c r="G30" s="732"/>
      <c r="H30" s="192">
        <f>SUM(H24:H29)</f>
        <v>0</v>
      </c>
    </row>
    <row r="31" spans="2:8" ht="18.75">
      <c r="B31" s="101"/>
      <c r="C31" s="102"/>
      <c r="D31" s="761" t="s">
        <v>8</v>
      </c>
      <c r="E31" s="762"/>
      <c r="F31" s="762"/>
      <c r="G31" s="762"/>
      <c r="H31" s="763"/>
    </row>
    <row r="32" spans="2:8" ht="18.75">
      <c r="B32" s="193">
        <v>1</v>
      </c>
      <c r="C32" s="194" t="s">
        <v>9</v>
      </c>
      <c r="D32" s="158" t="s">
        <v>133</v>
      </c>
      <c r="E32" s="68" t="s">
        <v>55</v>
      </c>
      <c r="F32" s="93">
        <v>340</v>
      </c>
      <c r="G32" s="106"/>
      <c r="H32" s="147">
        <f>F32*G32</f>
        <v>0</v>
      </c>
    </row>
    <row r="33" spans="2:8" ht="75">
      <c r="B33" s="193">
        <v>2</v>
      </c>
      <c r="C33" s="194" t="s">
        <v>11</v>
      </c>
      <c r="D33" s="158" t="s">
        <v>134</v>
      </c>
      <c r="E33" s="68" t="s">
        <v>56</v>
      </c>
      <c r="F33" s="93">
        <v>1333</v>
      </c>
      <c r="G33" s="106"/>
      <c r="H33" s="147">
        <f>F33*G33</f>
        <v>0</v>
      </c>
    </row>
    <row r="34" spans="2:8" ht="56.25">
      <c r="B34" s="193">
        <v>3</v>
      </c>
      <c r="C34" s="194" t="s">
        <v>12</v>
      </c>
      <c r="D34" s="158" t="s">
        <v>135</v>
      </c>
      <c r="E34" s="68" t="s">
        <v>56</v>
      </c>
      <c r="F34" s="93">
        <v>911.26</v>
      </c>
      <c r="G34" s="106"/>
      <c r="H34" s="147">
        <f>F34*G34</f>
        <v>0</v>
      </c>
    </row>
    <row r="35" spans="2:8" ht="37.5">
      <c r="B35" s="193">
        <v>4</v>
      </c>
      <c r="C35" s="194" t="s">
        <v>13</v>
      </c>
      <c r="D35" s="158" t="s">
        <v>136</v>
      </c>
      <c r="E35" s="68" t="s">
        <v>55</v>
      </c>
      <c r="F35" s="93">
        <v>46.1</v>
      </c>
      <c r="G35" s="106"/>
      <c r="H35" s="147">
        <f>F35*G35</f>
        <v>0</v>
      </c>
    </row>
    <row r="36" spans="1:8" ht="57" thickBot="1">
      <c r="A36" s="107"/>
      <c r="B36" s="195">
        <v>5</v>
      </c>
      <c r="C36" s="196" t="s">
        <v>137</v>
      </c>
      <c r="D36" s="197" t="s">
        <v>546</v>
      </c>
      <c r="E36" s="109" t="s">
        <v>59</v>
      </c>
      <c r="F36" s="93">
        <v>70</v>
      </c>
      <c r="G36" s="106"/>
      <c r="H36" s="147">
        <f>F36*G36</f>
        <v>0</v>
      </c>
    </row>
    <row r="37" spans="1:8" ht="23.25" customHeight="1" thickBot="1">
      <c r="A37" s="107"/>
      <c r="B37" s="727" t="s">
        <v>14</v>
      </c>
      <c r="C37" s="728"/>
      <c r="D37" s="728"/>
      <c r="E37" s="728"/>
      <c r="F37" s="728"/>
      <c r="G37" s="729"/>
      <c r="H37" s="198">
        <f>SUM(H32:H36)</f>
        <v>0</v>
      </c>
    </row>
    <row r="38" spans="1:8" ht="18.75">
      <c r="A38" s="107"/>
      <c r="B38" s="101"/>
      <c r="C38" s="102"/>
      <c r="D38" s="758" t="s">
        <v>138</v>
      </c>
      <c r="E38" s="759"/>
      <c r="F38" s="759"/>
      <c r="G38" s="759"/>
      <c r="H38" s="760"/>
    </row>
    <row r="39" spans="1:8" ht="56.25">
      <c r="A39" s="107"/>
      <c r="B39" s="193">
        <v>8</v>
      </c>
      <c r="C39" s="194" t="s">
        <v>16</v>
      </c>
      <c r="D39" s="203" t="s">
        <v>139</v>
      </c>
      <c r="E39" s="68" t="s">
        <v>59</v>
      </c>
      <c r="F39" s="93">
        <v>70</v>
      </c>
      <c r="G39" s="106"/>
      <c r="H39" s="147">
        <f>F39*G39</f>
        <v>0</v>
      </c>
    </row>
    <row r="40" spans="1:8" ht="56.25">
      <c r="A40" s="107"/>
      <c r="B40" s="195">
        <v>9</v>
      </c>
      <c r="C40" s="194" t="s">
        <v>17</v>
      </c>
      <c r="D40" s="203" t="s">
        <v>547</v>
      </c>
      <c r="E40" s="68" t="s">
        <v>56</v>
      </c>
      <c r="F40" s="93">
        <v>694</v>
      </c>
      <c r="G40" s="106"/>
      <c r="H40" s="147">
        <f>F40*G40</f>
        <v>0</v>
      </c>
    </row>
    <row r="41" spans="1:8" ht="37.5">
      <c r="A41" s="107"/>
      <c r="B41" s="195">
        <v>10</v>
      </c>
      <c r="C41" s="194" t="s">
        <v>18</v>
      </c>
      <c r="D41" s="203" t="s">
        <v>548</v>
      </c>
      <c r="E41" s="68" t="s">
        <v>59</v>
      </c>
      <c r="F41" s="93">
        <v>104.1</v>
      </c>
      <c r="G41" s="106"/>
      <c r="H41" s="147">
        <f>F41*G41</f>
        <v>0</v>
      </c>
    </row>
    <row r="42" spans="1:8" ht="25.5" customHeight="1" thickBot="1">
      <c r="A42" s="107"/>
      <c r="B42" s="195">
        <v>11</v>
      </c>
      <c r="C42" s="194" t="s">
        <v>19</v>
      </c>
      <c r="D42" s="203" t="s">
        <v>140</v>
      </c>
      <c r="E42" s="68" t="s">
        <v>56</v>
      </c>
      <c r="F42" s="93">
        <v>694</v>
      </c>
      <c r="G42" s="106"/>
      <c r="H42" s="147">
        <f>F42*G42</f>
        <v>0</v>
      </c>
    </row>
    <row r="43" spans="2:8" ht="21.75" customHeight="1" thickBot="1">
      <c r="B43" s="727" t="s">
        <v>21</v>
      </c>
      <c r="C43" s="728"/>
      <c r="D43" s="728"/>
      <c r="E43" s="728"/>
      <c r="F43" s="728"/>
      <c r="G43" s="729"/>
      <c r="H43" s="198">
        <f>SUM(H39:H42)</f>
        <v>0</v>
      </c>
    </row>
    <row r="44" spans="2:8" ht="22.5" customHeight="1">
      <c r="B44" s="113"/>
      <c r="C44" s="115"/>
      <c r="D44" s="767" t="s">
        <v>22</v>
      </c>
      <c r="E44" s="768"/>
      <c r="F44" s="768"/>
      <c r="G44" s="768"/>
      <c r="H44" s="769"/>
    </row>
    <row r="45" spans="2:8" ht="46.5" customHeight="1">
      <c r="B45" s="193">
        <v>12</v>
      </c>
      <c r="C45" s="199" t="s">
        <v>23</v>
      </c>
      <c r="D45" s="158" t="s">
        <v>174</v>
      </c>
      <c r="E45" s="68" t="s">
        <v>141</v>
      </c>
      <c r="F45" s="93">
        <v>2244.26</v>
      </c>
      <c r="G45" s="94"/>
      <c r="H45" s="147">
        <f aca="true" t="shared" si="1" ref="H45:H53">F45*G45</f>
        <v>0</v>
      </c>
    </row>
    <row r="46" spans="2:8" ht="69" customHeight="1">
      <c r="B46" s="193">
        <v>13</v>
      </c>
      <c r="C46" s="199" t="s">
        <v>24</v>
      </c>
      <c r="D46" s="158" t="s">
        <v>142</v>
      </c>
      <c r="E46" s="68" t="s">
        <v>141</v>
      </c>
      <c r="F46" s="93">
        <v>2244.26</v>
      </c>
      <c r="G46" s="94"/>
      <c r="H46" s="147">
        <f t="shared" si="1"/>
        <v>0</v>
      </c>
    </row>
    <row r="47" spans="2:8" ht="56.25">
      <c r="B47" s="193">
        <v>14</v>
      </c>
      <c r="C47" s="199" t="s">
        <v>25</v>
      </c>
      <c r="D47" s="10" t="s">
        <v>143</v>
      </c>
      <c r="E47" s="68" t="s">
        <v>55</v>
      </c>
      <c r="F47" s="93">
        <v>25.18</v>
      </c>
      <c r="G47" s="94"/>
      <c r="H47" s="147">
        <f t="shared" si="1"/>
        <v>0</v>
      </c>
    </row>
    <row r="48" spans="2:8" ht="93.75">
      <c r="B48" s="193">
        <v>15</v>
      </c>
      <c r="C48" s="199" t="s">
        <v>26</v>
      </c>
      <c r="D48" s="158" t="s">
        <v>144</v>
      </c>
      <c r="E48" s="68" t="s">
        <v>141</v>
      </c>
      <c r="F48" s="93">
        <v>60</v>
      </c>
      <c r="G48" s="94"/>
      <c r="H48" s="147">
        <f t="shared" si="1"/>
        <v>0</v>
      </c>
    </row>
    <row r="49" spans="2:8" ht="64.5" customHeight="1">
      <c r="B49" s="193">
        <v>16</v>
      </c>
      <c r="C49" s="199" t="s">
        <v>27</v>
      </c>
      <c r="D49" s="158" t="s">
        <v>549</v>
      </c>
      <c r="E49" s="68" t="s">
        <v>55</v>
      </c>
      <c r="F49" s="93">
        <v>660</v>
      </c>
      <c r="G49" s="94"/>
      <c r="H49" s="147">
        <f t="shared" si="1"/>
        <v>0</v>
      </c>
    </row>
    <row r="50" spans="2:8" ht="61.5" customHeight="1">
      <c r="B50" s="193">
        <v>17</v>
      </c>
      <c r="C50" s="199" t="s">
        <v>44</v>
      </c>
      <c r="D50" s="158" t="s">
        <v>145</v>
      </c>
      <c r="E50" s="68" t="s">
        <v>55</v>
      </c>
      <c r="F50" s="93">
        <v>660</v>
      </c>
      <c r="G50" s="94"/>
      <c r="H50" s="147">
        <f t="shared" si="1"/>
        <v>0</v>
      </c>
    </row>
    <row r="51" spans="2:8" ht="56.25">
      <c r="B51" s="193">
        <v>18</v>
      </c>
      <c r="C51" s="199" t="s">
        <v>46</v>
      </c>
      <c r="D51" s="10" t="s">
        <v>146</v>
      </c>
      <c r="E51" s="68" t="s">
        <v>147</v>
      </c>
      <c r="F51" s="93">
        <v>70</v>
      </c>
      <c r="G51" s="94"/>
      <c r="H51" s="147">
        <f t="shared" si="1"/>
        <v>0</v>
      </c>
    </row>
    <row r="52" spans="2:8" ht="105.75" customHeight="1">
      <c r="B52" s="193">
        <v>19</v>
      </c>
      <c r="C52" s="199" t="s">
        <v>148</v>
      </c>
      <c r="D52" s="158" t="s">
        <v>149</v>
      </c>
      <c r="E52" s="68" t="s">
        <v>31</v>
      </c>
      <c r="F52" s="93">
        <v>13</v>
      </c>
      <c r="G52" s="94"/>
      <c r="H52" s="147">
        <f t="shared" si="1"/>
        <v>0</v>
      </c>
    </row>
    <row r="53" spans="2:8" ht="117.75" customHeight="1" thickBot="1">
      <c r="B53" s="193">
        <v>20</v>
      </c>
      <c r="C53" s="199" t="s">
        <v>150</v>
      </c>
      <c r="D53" s="158" t="s">
        <v>151</v>
      </c>
      <c r="E53" s="68" t="s">
        <v>55</v>
      </c>
      <c r="F53" s="93">
        <v>32</v>
      </c>
      <c r="G53" s="94"/>
      <c r="H53" s="147">
        <f t="shared" si="1"/>
        <v>0</v>
      </c>
    </row>
    <row r="54" spans="2:8" ht="21" customHeight="1" thickBot="1">
      <c r="B54" s="739" t="s">
        <v>152</v>
      </c>
      <c r="C54" s="740"/>
      <c r="D54" s="740"/>
      <c r="E54" s="740"/>
      <c r="F54" s="740"/>
      <c r="G54" s="741"/>
      <c r="H54" s="198">
        <f>SUM(H45:H53)</f>
        <v>0</v>
      </c>
    </row>
    <row r="55" spans="2:8" ht="18.75">
      <c r="B55" s="76"/>
      <c r="C55" s="116"/>
      <c r="D55" s="117" t="s">
        <v>153</v>
      </c>
      <c r="E55" s="118"/>
      <c r="F55" s="119"/>
      <c r="G55" s="120"/>
      <c r="H55" s="121"/>
    </row>
    <row r="56" spans="2:8" ht="18.75">
      <c r="B56" s="122"/>
      <c r="C56" s="102"/>
      <c r="D56" s="123" t="s">
        <v>102</v>
      </c>
      <c r="E56" s="124"/>
      <c r="F56" s="125"/>
      <c r="G56" s="126"/>
      <c r="H56" s="121">
        <f>H30</f>
        <v>0</v>
      </c>
    </row>
    <row r="57" spans="2:8" ht="18.75">
      <c r="B57" s="127"/>
      <c r="C57" s="104"/>
      <c r="D57" s="128" t="s">
        <v>34</v>
      </c>
      <c r="E57" s="129"/>
      <c r="F57" s="130"/>
      <c r="G57" s="131"/>
      <c r="H57" s="121">
        <f>H37</f>
        <v>0</v>
      </c>
    </row>
    <row r="58" spans="2:8" ht="18.75">
      <c r="B58" s="132"/>
      <c r="C58" s="133"/>
      <c r="D58" s="733" t="s">
        <v>154</v>
      </c>
      <c r="E58" s="734"/>
      <c r="F58" s="734"/>
      <c r="G58" s="735"/>
      <c r="H58" s="121">
        <f>H43</f>
        <v>0</v>
      </c>
    </row>
    <row r="59" spans="2:8" ht="19.5" thickBot="1">
      <c r="B59" s="134"/>
      <c r="C59" s="135"/>
      <c r="D59" s="136" t="s">
        <v>36</v>
      </c>
      <c r="E59" s="137"/>
      <c r="F59" s="138"/>
      <c r="G59" s="139"/>
      <c r="H59" s="121">
        <f>H54</f>
        <v>0</v>
      </c>
    </row>
    <row r="60" spans="2:8" ht="24" customHeight="1" thickBot="1">
      <c r="B60" s="110"/>
      <c r="C60" s="140"/>
      <c r="D60" s="736" t="s">
        <v>155</v>
      </c>
      <c r="E60" s="737"/>
      <c r="F60" s="737"/>
      <c r="G60" s="738"/>
      <c r="H60" s="100">
        <f>SUM(H56:H59)</f>
        <v>0</v>
      </c>
    </row>
    <row r="61" spans="2:8" ht="19.5" thickBot="1">
      <c r="B61" s="142"/>
      <c r="C61" s="142"/>
      <c r="D61" s="143"/>
      <c r="E61" s="143"/>
      <c r="F61" s="144"/>
      <c r="G61" s="145"/>
      <c r="H61" s="146"/>
    </row>
    <row r="62" spans="2:8" ht="83.25" customHeight="1" thickBot="1">
      <c r="B62" s="764" t="s">
        <v>119</v>
      </c>
      <c r="C62" s="765"/>
      <c r="D62" s="765"/>
      <c r="E62" s="765"/>
      <c r="F62" s="765"/>
      <c r="G62" s="765"/>
      <c r="H62" s="766"/>
    </row>
    <row r="63" spans="2:8" ht="19.5" thickBot="1">
      <c r="B63" s="752" t="s">
        <v>120</v>
      </c>
      <c r="C63" s="753"/>
      <c r="D63" s="753"/>
      <c r="E63" s="753"/>
      <c r="F63" s="753"/>
      <c r="G63" s="753"/>
      <c r="H63" s="754"/>
    </row>
    <row r="64" spans="2:8" ht="19.5" thickBot="1">
      <c r="B64" s="755" t="s">
        <v>156</v>
      </c>
      <c r="C64" s="756"/>
      <c r="D64" s="756"/>
      <c r="E64" s="756"/>
      <c r="F64" s="756"/>
      <c r="G64" s="756"/>
      <c r="H64" s="757"/>
    </row>
    <row r="65" spans="2:8" ht="18.75">
      <c r="B65" s="63"/>
      <c r="C65" s="64"/>
      <c r="D65" s="758" t="s">
        <v>69</v>
      </c>
      <c r="E65" s="759"/>
      <c r="F65" s="759"/>
      <c r="G65" s="759"/>
      <c r="H65" s="760"/>
    </row>
    <row r="66" spans="2:8" ht="68.25" customHeight="1">
      <c r="B66" s="65"/>
      <c r="C66" s="186" t="s">
        <v>70</v>
      </c>
      <c r="D66" s="747" t="s">
        <v>71</v>
      </c>
      <c r="E66" s="748"/>
      <c r="F66" s="748"/>
      <c r="G66" s="748"/>
      <c r="H66" s="749"/>
    </row>
    <row r="67" spans="2:8" ht="162.75" customHeight="1">
      <c r="B67" s="65"/>
      <c r="C67" s="186" t="s">
        <v>72</v>
      </c>
      <c r="D67" s="747" t="s">
        <v>73</v>
      </c>
      <c r="E67" s="748"/>
      <c r="F67" s="748"/>
      <c r="G67" s="748"/>
      <c r="H67" s="749"/>
    </row>
    <row r="68" spans="2:8" ht="106.5" customHeight="1">
      <c r="B68" s="67"/>
      <c r="C68" s="8" t="s">
        <v>74</v>
      </c>
      <c r="D68" s="745" t="s">
        <v>75</v>
      </c>
      <c r="E68" s="745"/>
      <c r="F68" s="745"/>
      <c r="G68" s="745"/>
      <c r="H68" s="746"/>
    </row>
    <row r="69" spans="2:8" ht="77.25" customHeight="1">
      <c r="B69" s="67"/>
      <c r="C69" s="8" t="s">
        <v>76</v>
      </c>
      <c r="D69" s="745" t="s">
        <v>122</v>
      </c>
      <c r="E69" s="745"/>
      <c r="F69" s="745"/>
      <c r="G69" s="745"/>
      <c r="H69" s="746"/>
    </row>
    <row r="70" spans="2:8" ht="155.25" customHeight="1">
      <c r="B70" s="67"/>
      <c r="C70" s="8" t="s">
        <v>77</v>
      </c>
      <c r="D70" s="745" t="s">
        <v>123</v>
      </c>
      <c r="E70" s="745"/>
      <c r="F70" s="745"/>
      <c r="G70" s="745"/>
      <c r="H70" s="746"/>
    </row>
    <row r="71" spans="2:8" ht="107.25" customHeight="1">
      <c r="B71" s="67"/>
      <c r="C71" s="8" t="s">
        <v>78</v>
      </c>
      <c r="D71" s="745" t="s">
        <v>124</v>
      </c>
      <c r="E71" s="745"/>
      <c r="F71" s="745"/>
      <c r="G71" s="745"/>
      <c r="H71" s="746"/>
    </row>
    <row r="72" spans="2:8" ht="51" customHeight="1">
      <c r="B72" s="67"/>
      <c r="C72" s="8" t="s">
        <v>79</v>
      </c>
      <c r="D72" s="745" t="s">
        <v>125</v>
      </c>
      <c r="E72" s="745"/>
      <c r="F72" s="745"/>
      <c r="G72" s="745"/>
      <c r="H72" s="746"/>
    </row>
    <row r="73" spans="2:8" ht="138.75" customHeight="1">
      <c r="B73" s="67"/>
      <c r="C73" s="8" t="s">
        <v>81</v>
      </c>
      <c r="D73" s="747" t="s">
        <v>126</v>
      </c>
      <c r="E73" s="748"/>
      <c r="F73" s="748"/>
      <c r="G73" s="748"/>
      <c r="H73" s="749"/>
    </row>
    <row r="74" spans="2:8" ht="88.5" customHeight="1">
      <c r="B74" s="67"/>
      <c r="C74" s="187" t="s">
        <v>82</v>
      </c>
      <c r="D74" s="745" t="s">
        <v>127</v>
      </c>
      <c r="E74" s="745"/>
      <c r="F74" s="745"/>
      <c r="G74" s="745"/>
      <c r="H74" s="746"/>
    </row>
    <row r="75" spans="2:8" ht="135" customHeight="1">
      <c r="B75" s="67"/>
      <c r="C75" s="8" t="s">
        <v>83</v>
      </c>
      <c r="D75" s="742" t="s">
        <v>128</v>
      </c>
      <c r="E75" s="743"/>
      <c r="F75" s="743"/>
      <c r="G75" s="743"/>
      <c r="H75" s="744"/>
    </row>
    <row r="76" spans="2:8" ht="211.5" customHeight="1">
      <c r="B76" s="67"/>
      <c r="C76" s="8" t="s">
        <v>85</v>
      </c>
      <c r="D76" s="745" t="s">
        <v>86</v>
      </c>
      <c r="E76" s="745"/>
      <c r="F76" s="745"/>
      <c r="G76" s="745"/>
      <c r="H76" s="746"/>
    </row>
    <row r="77" spans="2:8" ht="162.75" customHeight="1">
      <c r="B77" s="67"/>
      <c r="C77" s="8" t="s">
        <v>87</v>
      </c>
      <c r="D77" s="747" t="s">
        <v>88</v>
      </c>
      <c r="E77" s="748"/>
      <c r="F77" s="748"/>
      <c r="G77" s="748"/>
      <c r="H77" s="749"/>
    </row>
    <row r="78" spans="2:8" ht="121.5" customHeight="1">
      <c r="B78" s="67"/>
      <c r="C78" s="8" t="s">
        <v>89</v>
      </c>
      <c r="D78" s="747" t="s">
        <v>90</v>
      </c>
      <c r="E78" s="748"/>
      <c r="F78" s="748"/>
      <c r="G78" s="748"/>
      <c r="H78" s="749"/>
    </row>
    <row r="79" spans="2:8" ht="87.75" customHeight="1">
      <c r="B79" s="67"/>
      <c r="C79" s="8" t="s">
        <v>91</v>
      </c>
      <c r="D79" s="747" t="s">
        <v>129</v>
      </c>
      <c r="E79" s="748"/>
      <c r="F79" s="748"/>
      <c r="G79" s="748"/>
      <c r="H79" s="749"/>
    </row>
    <row r="80" spans="2:8" ht="87.75" customHeight="1" thickBot="1">
      <c r="B80" s="69"/>
      <c r="C80" s="188" t="s">
        <v>92</v>
      </c>
      <c r="D80" s="750" t="s">
        <v>130</v>
      </c>
      <c r="E80" s="750"/>
      <c r="F80" s="750"/>
      <c r="G80" s="750"/>
      <c r="H80" s="751"/>
    </row>
    <row r="81" spans="2:8" ht="19.5" thickBot="1">
      <c r="B81" s="71"/>
      <c r="C81" s="71"/>
      <c r="D81" s="72"/>
      <c r="E81" s="71"/>
      <c r="F81" s="73"/>
      <c r="G81" s="74"/>
      <c r="H81" s="75"/>
    </row>
    <row r="82" spans="2:8" ht="56.25">
      <c r="B82" s="76" t="s">
        <v>54</v>
      </c>
      <c r="C82" s="77" t="s">
        <v>2</v>
      </c>
      <c r="D82" s="77" t="s">
        <v>3</v>
      </c>
      <c r="E82" s="77" t="s">
        <v>53</v>
      </c>
      <c r="F82" s="78" t="s">
        <v>4</v>
      </c>
      <c r="G82" s="79" t="s">
        <v>5</v>
      </c>
      <c r="H82" s="80" t="s">
        <v>131</v>
      </c>
    </row>
    <row r="83" spans="2:8" ht="18.75">
      <c r="B83" s="81">
        <v>1</v>
      </c>
      <c r="C83" s="82">
        <v>2</v>
      </c>
      <c r="D83" s="83">
        <v>3</v>
      </c>
      <c r="E83" s="82">
        <v>4</v>
      </c>
      <c r="F83" s="82">
        <v>5</v>
      </c>
      <c r="G83" s="84">
        <v>6</v>
      </c>
      <c r="H83" s="85">
        <v>7</v>
      </c>
    </row>
    <row r="84" spans="2:8" ht="18.75">
      <c r="B84" s="65"/>
      <c r="C84" s="86"/>
      <c r="D84" s="87" t="s">
        <v>94</v>
      </c>
      <c r="E84" s="88"/>
      <c r="F84" s="89"/>
      <c r="G84" s="90"/>
      <c r="H84" s="91"/>
    </row>
    <row r="85" spans="2:8" ht="18.75">
      <c r="B85" s="81"/>
      <c r="C85" s="190">
        <v>0.1</v>
      </c>
      <c r="D85" s="10" t="s">
        <v>95</v>
      </c>
      <c r="E85" s="68" t="s">
        <v>61</v>
      </c>
      <c r="F85" s="93">
        <v>1</v>
      </c>
      <c r="G85" s="94"/>
      <c r="H85" s="147">
        <f aca="true" t="shared" si="2" ref="H85:H90">F85*G85</f>
        <v>0</v>
      </c>
    </row>
    <row r="86" spans="2:8" ht="37.5">
      <c r="B86" s="81"/>
      <c r="C86" s="190">
        <v>0.2</v>
      </c>
      <c r="D86" s="10" t="s">
        <v>96</v>
      </c>
      <c r="E86" s="68" t="s">
        <v>61</v>
      </c>
      <c r="F86" s="93">
        <v>1</v>
      </c>
      <c r="G86" s="94"/>
      <c r="H86" s="147">
        <f t="shared" si="2"/>
        <v>0</v>
      </c>
    </row>
    <row r="87" spans="2:8" ht="18.75">
      <c r="B87" s="81"/>
      <c r="C87" s="190">
        <v>0.3</v>
      </c>
      <c r="D87" s="10" t="s">
        <v>97</v>
      </c>
      <c r="E87" s="68" t="s">
        <v>61</v>
      </c>
      <c r="F87" s="93">
        <v>1</v>
      </c>
      <c r="G87" s="94"/>
      <c r="H87" s="147">
        <f t="shared" si="2"/>
        <v>0</v>
      </c>
    </row>
    <row r="88" spans="2:8" ht="18.75">
      <c r="B88" s="81"/>
      <c r="C88" s="190">
        <v>0.4</v>
      </c>
      <c r="D88" s="10" t="s">
        <v>132</v>
      </c>
      <c r="E88" s="68" t="s">
        <v>61</v>
      </c>
      <c r="F88" s="93">
        <v>1</v>
      </c>
      <c r="G88" s="94"/>
      <c r="H88" s="147">
        <f t="shared" si="2"/>
        <v>0</v>
      </c>
    </row>
    <row r="89" spans="2:8" ht="37.5">
      <c r="B89" s="81"/>
      <c r="C89" s="190">
        <v>0.5</v>
      </c>
      <c r="D89" s="10" t="s">
        <v>98</v>
      </c>
      <c r="E89" s="68" t="s">
        <v>61</v>
      </c>
      <c r="F89" s="93">
        <v>1</v>
      </c>
      <c r="G89" s="94"/>
      <c r="H89" s="147">
        <f t="shared" si="2"/>
        <v>0</v>
      </c>
    </row>
    <row r="90" spans="2:8" ht="38.25" thickBot="1">
      <c r="B90" s="96"/>
      <c r="C90" s="191">
        <v>0.6</v>
      </c>
      <c r="D90" s="189" t="s">
        <v>99</v>
      </c>
      <c r="E90" s="70" t="s">
        <v>61</v>
      </c>
      <c r="F90" s="97">
        <v>1</v>
      </c>
      <c r="G90" s="98"/>
      <c r="H90" s="148">
        <f t="shared" si="2"/>
        <v>0</v>
      </c>
    </row>
    <row r="91" spans="2:8" ht="19.5" thickBot="1">
      <c r="B91" s="730" t="s">
        <v>101</v>
      </c>
      <c r="C91" s="731"/>
      <c r="D91" s="731"/>
      <c r="E91" s="731"/>
      <c r="F91" s="731"/>
      <c r="G91" s="732"/>
      <c r="H91" s="192">
        <f>SUM(H85:H90)</f>
        <v>0</v>
      </c>
    </row>
    <row r="92" spans="2:8" ht="18.75">
      <c r="B92" s="149"/>
      <c r="C92" s="116"/>
      <c r="D92" s="758" t="s">
        <v>8</v>
      </c>
      <c r="E92" s="759"/>
      <c r="F92" s="759"/>
      <c r="G92" s="759"/>
      <c r="H92" s="760"/>
    </row>
    <row r="93" spans="2:8" ht="18.75">
      <c r="B93" s="193">
        <v>1</v>
      </c>
      <c r="C93" s="194" t="s">
        <v>9</v>
      </c>
      <c r="D93" s="158" t="s">
        <v>133</v>
      </c>
      <c r="E93" s="68" t="s">
        <v>55</v>
      </c>
      <c r="F93" s="93">
        <v>640</v>
      </c>
      <c r="G93" s="94"/>
      <c r="H93" s="147">
        <f>F93*G93</f>
        <v>0</v>
      </c>
    </row>
    <row r="94" spans="2:8" ht="87" customHeight="1">
      <c r="B94" s="193">
        <v>2</v>
      </c>
      <c r="C94" s="194" t="s">
        <v>11</v>
      </c>
      <c r="D94" s="158" t="s">
        <v>157</v>
      </c>
      <c r="E94" s="68" t="s">
        <v>141</v>
      </c>
      <c r="F94" s="93">
        <v>1826.63</v>
      </c>
      <c r="G94" s="94"/>
      <c r="H94" s="147">
        <f>F94*G94</f>
        <v>0</v>
      </c>
    </row>
    <row r="95" spans="2:8" ht="69" customHeight="1">
      <c r="B95" s="193">
        <v>3</v>
      </c>
      <c r="C95" s="194" t="s">
        <v>12</v>
      </c>
      <c r="D95" s="158" t="s">
        <v>158</v>
      </c>
      <c r="E95" s="68" t="s">
        <v>56</v>
      </c>
      <c r="F95" s="93">
        <v>1875.55</v>
      </c>
      <c r="G95" s="94"/>
      <c r="H95" s="147">
        <f>F95*G95</f>
        <v>0</v>
      </c>
    </row>
    <row r="96" spans="2:8" ht="85.5" customHeight="1">
      <c r="B96" s="193">
        <v>4</v>
      </c>
      <c r="C96" s="194" t="s">
        <v>13</v>
      </c>
      <c r="D96" s="158" t="s">
        <v>159</v>
      </c>
      <c r="E96" s="109" t="s">
        <v>59</v>
      </c>
      <c r="F96" s="93">
        <v>50</v>
      </c>
      <c r="G96" s="94"/>
      <c r="H96" s="147">
        <f>F96*G96</f>
        <v>0</v>
      </c>
    </row>
    <row r="97" spans="2:8" ht="45" customHeight="1" thickBot="1">
      <c r="B97" s="200">
        <v>5</v>
      </c>
      <c r="C97" s="201" t="s">
        <v>137</v>
      </c>
      <c r="D97" s="202" t="s">
        <v>136</v>
      </c>
      <c r="E97" s="70" t="s">
        <v>55</v>
      </c>
      <c r="F97" s="97">
        <v>39.7</v>
      </c>
      <c r="G97" s="98"/>
      <c r="H97" s="147">
        <f>F97*G97</f>
        <v>0</v>
      </c>
    </row>
    <row r="98" spans="2:8" ht="23.25" customHeight="1" thickBot="1">
      <c r="B98" s="727" t="s">
        <v>14</v>
      </c>
      <c r="C98" s="728"/>
      <c r="D98" s="728"/>
      <c r="E98" s="728"/>
      <c r="F98" s="728"/>
      <c r="G98" s="729"/>
      <c r="H98" s="198">
        <f>SUM(H93:H97)</f>
        <v>0</v>
      </c>
    </row>
    <row r="99" spans="1:8" ht="22.5" customHeight="1">
      <c r="A99" s="150"/>
      <c r="B99" s="101"/>
      <c r="C99" s="102"/>
      <c r="D99" s="758" t="s">
        <v>138</v>
      </c>
      <c r="E99" s="759"/>
      <c r="F99" s="759"/>
      <c r="G99" s="759"/>
      <c r="H99" s="760"/>
    </row>
    <row r="100" spans="1:8" ht="105" customHeight="1">
      <c r="A100" s="150"/>
      <c r="B100" s="193">
        <v>8</v>
      </c>
      <c r="C100" s="194" t="s">
        <v>16</v>
      </c>
      <c r="D100" s="10" t="s">
        <v>160</v>
      </c>
      <c r="E100" s="109" t="s">
        <v>59</v>
      </c>
      <c r="F100" s="93">
        <v>130</v>
      </c>
      <c r="G100" s="94"/>
      <c r="H100" s="147">
        <f>F100*G100</f>
        <v>0</v>
      </c>
    </row>
    <row r="101" spans="1:8" ht="57.75" customHeight="1">
      <c r="A101" s="150"/>
      <c r="B101" s="195">
        <v>9</v>
      </c>
      <c r="C101" s="194" t="s">
        <v>17</v>
      </c>
      <c r="D101" s="203" t="s">
        <v>550</v>
      </c>
      <c r="E101" s="109" t="s">
        <v>141</v>
      </c>
      <c r="F101" s="151">
        <v>1300</v>
      </c>
      <c r="G101" s="152"/>
      <c r="H101" s="147">
        <f>F101*G101</f>
        <v>0</v>
      </c>
    </row>
    <row r="102" spans="1:8" ht="50.25" customHeight="1">
      <c r="A102" s="150"/>
      <c r="B102" s="195">
        <v>10</v>
      </c>
      <c r="C102" s="194" t="s">
        <v>18</v>
      </c>
      <c r="D102" s="203" t="s">
        <v>161</v>
      </c>
      <c r="E102" s="109" t="s">
        <v>59</v>
      </c>
      <c r="F102" s="151">
        <v>195</v>
      </c>
      <c r="G102" s="152"/>
      <c r="H102" s="147">
        <f>F102*G102</f>
        <v>0</v>
      </c>
    </row>
    <row r="103" spans="2:8" ht="30" customHeight="1" thickBot="1">
      <c r="B103" s="195">
        <v>11</v>
      </c>
      <c r="C103" s="194" t="s">
        <v>19</v>
      </c>
      <c r="D103" s="203" t="s">
        <v>140</v>
      </c>
      <c r="E103" s="109" t="s">
        <v>56</v>
      </c>
      <c r="F103" s="151">
        <v>1300</v>
      </c>
      <c r="G103" s="152"/>
      <c r="H103" s="147">
        <f>F103*G103</f>
        <v>0</v>
      </c>
    </row>
    <row r="104" spans="2:8" ht="19.5" customHeight="1" thickBot="1">
      <c r="B104" s="727" t="s">
        <v>21</v>
      </c>
      <c r="C104" s="728"/>
      <c r="D104" s="728"/>
      <c r="E104" s="728"/>
      <c r="F104" s="728"/>
      <c r="G104" s="729"/>
      <c r="H104" s="198">
        <f>SUM(H100:H103)</f>
        <v>0</v>
      </c>
    </row>
    <row r="105" spans="2:8" ht="18.75">
      <c r="B105" s="113"/>
      <c r="C105" s="115"/>
      <c r="D105" s="768" t="s">
        <v>22</v>
      </c>
      <c r="E105" s="768"/>
      <c r="F105" s="768"/>
      <c r="G105" s="768"/>
      <c r="H105" s="769"/>
    </row>
    <row r="106" spans="2:8" ht="51.75" customHeight="1">
      <c r="B106" s="193">
        <v>12</v>
      </c>
      <c r="C106" s="199" t="s">
        <v>23</v>
      </c>
      <c r="D106" s="204" t="s">
        <v>162</v>
      </c>
      <c r="E106" s="66" t="s">
        <v>56</v>
      </c>
      <c r="F106" s="155">
        <v>3928.1</v>
      </c>
      <c r="G106" s="156"/>
      <c r="H106" s="157">
        <f aca="true" t="shared" si="3" ref="H106:H115">F106*G106</f>
        <v>0</v>
      </c>
    </row>
    <row r="107" spans="2:8" ht="65.25" customHeight="1">
      <c r="B107" s="193">
        <v>13</v>
      </c>
      <c r="C107" s="199" t="s">
        <v>24</v>
      </c>
      <c r="D107" s="158" t="s">
        <v>142</v>
      </c>
      <c r="E107" s="68" t="s">
        <v>56</v>
      </c>
      <c r="F107" s="93">
        <v>3928.1</v>
      </c>
      <c r="G107" s="94"/>
      <c r="H107" s="147">
        <f t="shared" si="3"/>
        <v>0</v>
      </c>
    </row>
    <row r="108" spans="1:8" ht="57" customHeight="1">
      <c r="A108" s="107"/>
      <c r="B108" s="193">
        <v>14</v>
      </c>
      <c r="C108" s="199" t="s">
        <v>25</v>
      </c>
      <c r="D108" s="10" t="s">
        <v>163</v>
      </c>
      <c r="E108" s="68" t="s">
        <v>55</v>
      </c>
      <c r="F108" s="93">
        <v>17.86</v>
      </c>
      <c r="G108" s="94"/>
      <c r="H108" s="147">
        <f t="shared" si="3"/>
        <v>0</v>
      </c>
    </row>
    <row r="109" spans="2:8" ht="18.75">
      <c r="B109" s="193">
        <v>15</v>
      </c>
      <c r="C109" s="199" t="s">
        <v>26</v>
      </c>
      <c r="D109" s="158" t="s">
        <v>164</v>
      </c>
      <c r="E109" s="68" t="s">
        <v>147</v>
      </c>
      <c r="F109" s="93">
        <v>2</v>
      </c>
      <c r="G109" s="94"/>
      <c r="H109" s="147">
        <f t="shared" si="3"/>
        <v>0</v>
      </c>
    </row>
    <row r="110" spans="2:8" ht="93.75">
      <c r="B110" s="193">
        <v>16</v>
      </c>
      <c r="C110" s="199" t="s">
        <v>27</v>
      </c>
      <c r="D110" s="158" t="s">
        <v>165</v>
      </c>
      <c r="E110" s="68" t="s">
        <v>141</v>
      </c>
      <c r="F110" s="93">
        <v>40</v>
      </c>
      <c r="G110" s="94"/>
      <c r="H110" s="147">
        <f t="shared" si="3"/>
        <v>0</v>
      </c>
    </row>
    <row r="111" spans="2:8" ht="61.5" customHeight="1">
      <c r="B111" s="193">
        <v>17</v>
      </c>
      <c r="C111" s="199" t="s">
        <v>44</v>
      </c>
      <c r="D111" s="10" t="s">
        <v>608</v>
      </c>
      <c r="E111" s="68" t="s">
        <v>55</v>
      </c>
      <c r="F111" s="93">
        <v>1000</v>
      </c>
      <c r="G111" s="94"/>
      <c r="H111" s="147">
        <f t="shared" si="3"/>
        <v>0</v>
      </c>
    </row>
    <row r="112" spans="2:8" ht="54.75" customHeight="1">
      <c r="B112" s="193">
        <v>18</v>
      </c>
      <c r="C112" s="199" t="s">
        <v>46</v>
      </c>
      <c r="D112" s="10" t="s">
        <v>145</v>
      </c>
      <c r="E112" s="68" t="s">
        <v>55</v>
      </c>
      <c r="F112" s="93">
        <v>1000</v>
      </c>
      <c r="G112" s="94"/>
      <c r="H112" s="147">
        <f t="shared" si="3"/>
        <v>0</v>
      </c>
    </row>
    <row r="113" spans="2:8" ht="59.25" customHeight="1">
      <c r="B113" s="193">
        <v>19</v>
      </c>
      <c r="C113" s="199" t="s">
        <v>148</v>
      </c>
      <c r="D113" s="158" t="s">
        <v>166</v>
      </c>
      <c r="E113" s="68" t="s">
        <v>147</v>
      </c>
      <c r="F113" s="93">
        <v>18</v>
      </c>
      <c r="G113" s="94"/>
      <c r="H113" s="147">
        <f t="shared" si="3"/>
        <v>0</v>
      </c>
    </row>
    <row r="114" spans="2:8" ht="93.75">
      <c r="B114" s="193">
        <v>20</v>
      </c>
      <c r="C114" s="199" t="s">
        <v>150</v>
      </c>
      <c r="D114" s="158" t="s">
        <v>149</v>
      </c>
      <c r="E114" s="68" t="s">
        <v>31</v>
      </c>
      <c r="F114" s="93">
        <v>33</v>
      </c>
      <c r="G114" s="94"/>
      <c r="H114" s="147">
        <f t="shared" si="3"/>
        <v>0</v>
      </c>
    </row>
    <row r="115" spans="2:8" ht="124.5" customHeight="1" thickBot="1">
      <c r="B115" s="193">
        <v>21</v>
      </c>
      <c r="C115" s="199" t="s">
        <v>167</v>
      </c>
      <c r="D115" s="158" t="s">
        <v>151</v>
      </c>
      <c r="E115" s="109" t="s">
        <v>55</v>
      </c>
      <c r="F115" s="93">
        <v>33.5</v>
      </c>
      <c r="G115" s="94"/>
      <c r="H115" s="147">
        <f t="shared" si="3"/>
        <v>0</v>
      </c>
    </row>
    <row r="116" spans="2:8" ht="19.5" customHeight="1" thickBot="1">
      <c r="B116" s="727" t="s">
        <v>152</v>
      </c>
      <c r="C116" s="728"/>
      <c r="D116" s="728"/>
      <c r="E116" s="728"/>
      <c r="F116" s="728"/>
      <c r="G116" s="729"/>
      <c r="H116" s="198">
        <f>SUM(H106:H115)</f>
        <v>0</v>
      </c>
    </row>
    <row r="117" spans="2:8" ht="18.75">
      <c r="B117" s="76"/>
      <c r="C117" s="116"/>
      <c r="D117" s="117" t="s">
        <v>168</v>
      </c>
      <c r="E117" s="118"/>
      <c r="F117" s="119"/>
      <c r="G117" s="120"/>
      <c r="H117" s="159"/>
    </row>
    <row r="118" spans="2:8" ht="18.75">
      <c r="B118" s="122"/>
      <c r="C118" s="102"/>
      <c r="D118" s="123" t="s">
        <v>102</v>
      </c>
      <c r="E118" s="129"/>
      <c r="F118" s="125"/>
      <c r="G118" s="126"/>
      <c r="H118" s="160">
        <f>H91</f>
        <v>0</v>
      </c>
    </row>
    <row r="119" spans="2:8" ht="18.75">
      <c r="B119" s="127"/>
      <c r="C119" s="104"/>
      <c r="D119" s="128" t="s">
        <v>34</v>
      </c>
      <c r="E119" s="161"/>
      <c r="F119" s="130"/>
      <c r="G119" s="131"/>
      <c r="H119" s="160">
        <f>H98</f>
        <v>0</v>
      </c>
    </row>
    <row r="120" spans="2:8" ht="18.75">
      <c r="B120" s="132"/>
      <c r="C120" s="133"/>
      <c r="D120" s="733" t="s">
        <v>154</v>
      </c>
      <c r="E120" s="734"/>
      <c r="F120" s="734"/>
      <c r="G120" s="735"/>
      <c r="H120" s="160">
        <f>H104</f>
        <v>0</v>
      </c>
    </row>
    <row r="121" spans="2:8" ht="19.5" thickBot="1">
      <c r="B121" s="134"/>
      <c r="C121" s="135"/>
      <c r="D121" s="136" t="s">
        <v>36</v>
      </c>
      <c r="E121" s="137"/>
      <c r="F121" s="138"/>
      <c r="G121" s="139"/>
      <c r="H121" s="160">
        <f>H116</f>
        <v>0</v>
      </c>
    </row>
    <row r="122" spans="2:8" ht="23.25" customHeight="1" thickBot="1">
      <c r="B122" s="110"/>
      <c r="C122" s="140"/>
      <c r="D122" s="736" t="s">
        <v>169</v>
      </c>
      <c r="E122" s="737"/>
      <c r="F122" s="737"/>
      <c r="G122" s="738"/>
      <c r="H122" s="112">
        <f>SUM(H118:H121)</f>
        <v>0</v>
      </c>
    </row>
    <row r="123" ht="19.5" thickBot="1">
      <c r="E123" s="162"/>
    </row>
    <row r="124" spans="2:8" ht="19.5" thickBot="1">
      <c r="B124" s="163"/>
      <c r="C124" s="164"/>
      <c r="D124" s="164" t="s">
        <v>170</v>
      </c>
      <c r="E124" s="162"/>
      <c r="F124" s="165"/>
      <c r="G124" s="166"/>
      <c r="H124" s="167"/>
    </row>
    <row r="125" spans="2:8" ht="19.5" thickBot="1">
      <c r="B125" s="168">
        <v>1</v>
      </c>
      <c r="C125" s="169"/>
      <c r="D125" s="170" t="s">
        <v>171</v>
      </c>
      <c r="E125" s="171"/>
      <c r="F125" s="172"/>
      <c r="G125" s="173"/>
      <c r="H125" s="112">
        <f>H60</f>
        <v>0</v>
      </c>
    </row>
    <row r="126" spans="2:8" ht="19.5" thickBot="1">
      <c r="B126" s="168">
        <v>2</v>
      </c>
      <c r="C126" s="169"/>
      <c r="D126" s="170" t="s">
        <v>172</v>
      </c>
      <c r="E126" s="174"/>
      <c r="F126" s="172"/>
      <c r="G126" s="173"/>
      <c r="H126" s="112">
        <f>H122</f>
        <v>0</v>
      </c>
    </row>
    <row r="127" spans="2:8" ht="19.5" thickBot="1">
      <c r="B127" s="168"/>
      <c r="C127" s="169"/>
      <c r="D127" s="175" t="s">
        <v>173</v>
      </c>
      <c r="E127" s="176"/>
      <c r="F127" s="177"/>
      <c r="G127" s="178"/>
      <c r="H127" s="112">
        <f>SUM(H125:H126)</f>
        <v>0</v>
      </c>
    </row>
    <row r="128" ht="18.75">
      <c r="E128" s="179"/>
    </row>
    <row r="129" spans="2:8" ht="18.75">
      <c r="B129" s="180"/>
      <c r="C129" s="180"/>
      <c r="D129" s="641" t="s">
        <v>175</v>
      </c>
      <c r="E129" s="179"/>
      <c r="F129" s="181"/>
      <c r="G129" s="182"/>
      <c r="H129" s="183"/>
    </row>
    <row r="130" spans="2:8" ht="18.75">
      <c r="B130" s="180"/>
      <c r="C130" s="180"/>
      <c r="D130" s="641" t="s">
        <v>176</v>
      </c>
      <c r="F130" s="181"/>
      <c r="G130" s="182"/>
      <c r="H130" s="183"/>
    </row>
    <row r="131" spans="2:8" ht="18.75">
      <c r="B131" s="180"/>
      <c r="C131" s="180"/>
      <c r="D131" s="641" t="s">
        <v>177</v>
      </c>
      <c r="F131" s="181"/>
      <c r="G131" s="182"/>
      <c r="H131" s="183"/>
    </row>
  </sheetData>
  <sheetProtection/>
  <mergeCells count="56">
    <mergeCell ref="D92:H92"/>
    <mergeCell ref="D99:H99"/>
    <mergeCell ref="D105:H105"/>
    <mergeCell ref="B1:H1"/>
    <mergeCell ref="B2:H2"/>
    <mergeCell ref="B3:H3"/>
    <mergeCell ref="D4:H4"/>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 ref="B30:G30"/>
    <mergeCell ref="D31:H31"/>
    <mergeCell ref="D58:G58"/>
    <mergeCell ref="D60:G60"/>
    <mergeCell ref="B62:H62"/>
    <mergeCell ref="B37:G37"/>
    <mergeCell ref="B43:G43"/>
    <mergeCell ref="D38:H38"/>
    <mergeCell ref="D44:H44"/>
    <mergeCell ref="B63:H63"/>
    <mergeCell ref="B64:H64"/>
    <mergeCell ref="D65:H65"/>
    <mergeCell ref="D66:H66"/>
    <mergeCell ref="D67:H67"/>
    <mergeCell ref="D68:H68"/>
    <mergeCell ref="D78:H78"/>
    <mergeCell ref="D79:H79"/>
    <mergeCell ref="D80:H80"/>
    <mergeCell ref="D69:H69"/>
    <mergeCell ref="D70:H70"/>
    <mergeCell ref="D71:H71"/>
    <mergeCell ref="D72:H72"/>
    <mergeCell ref="D73:H73"/>
    <mergeCell ref="D74:H74"/>
    <mergeCell ref="B98:G98"/>
    <mergeCell ref="B91:G91"/>
    <mergeCell ref="D120:G120"/>
    <mergeCell ref="D122:G122"/>
    <mergeCell ref="B54:G54"/>
    <mergeCell ref="B104:G104"/>
    <mergeCell ref="B116:G116"/>
    <mergeCell ref="D75:H75"/>
    <mergeCell ref="D76:H76"/>
    <mergeCell ref="D77:H77"/>
  </mergeCells>
  <printOptions/>
  <pageMargins left="0.7" right="0.7" top="0.75" bottom="0.75" header="0.3" footer="0.3"/>
  <pageSetup fitToHeight="0" fitToWidth="1" horizontalDpi="600" verticalDpi="600" orientation="portrait" paperSize="9" scale="62" r:id="rId1"/>
  <rowBreaks count="1" manualBreakCount="1">
    <brk id="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258"/>
  <sheetViews>
    <sheetView zoomScalePageLayoutView="0" workbookViewId="0" topLeftCell="A238">
      <selection activeCell="A138" sqref="A138:IV138"/>
    </sheetView>
  </sheetViews>
  <sheetFormatPr defaultColWidth="9.140625" defaultRowHeight="15"/>
  <cols>
    <col min="1" max="1" width="4.8515625" style="206" customWidth="1"/>
    <col min="2" max="2" width="6.57421875" style="207" customWidth="1"/>
    <col min="3" max="3" width="7.140625" style="207" customWidth="1"/>
    <col min="4" max="4" width="63.57421875" style="208" customWidth="1"/>
    <col min="5" max="5" width="11.7109375" style="209" customWidth="1"/>
    <col min="6" max="6" width="13.421875" style="210" customWidth="1"/>
    <col min="7" max="7" width="14.57421875" style="211" customWidth="1"/>
    <col min="8" max="8" width="18.8515625" style="211" customWidth="1"/>
  </cols>
  <sheetData>
    <row r="1" spans="2:8" ht="85.5" customHeight="1">
      <c r="B1" s="764" t="s">
        <v>119</v>
      </c>
      <c r="C1" s="805"/>
      <c r="D1" s="805"/>
      <c r="E1" s="805"/>
      <c r="F1" s="805"/>
      <c r="G1" s="805"/>
      <c r="H1" s="822"/>
    </row>
    <row r="2" spans="2:8" ht="18.75">
      <c r="B2" s="823" t="s">
        <v>178</v>
      </c>
      <c r="C2" s="824"/>
      <c r="D2" s="824"/>
      <c r="E2" s="824"/>
      <c r="F2" s="824"/>
      <c r="G2" s="824"/>
      <c r="H2" s="825"/>
    </row>
    <row r="3" spans="2:8" ht="19.5" thickBot="1">
      <c r="B3" s="826" t="s">
        <v>179</v>
      </c>
      <c r="C3" s="827"/>
      <c r="D3" s="827"/>
      <c r="E3" s="827"/>
      <c r="F3" s="827"/>
      <c r="G3" s="827"/>
      <c r="H3" s="828"/>
    </row>
    <row r="4" spans="2:8" ht="18.75">
      <c r="B4" s="63"/>
      <c r="C4" s="77"/>
      <c r="D4" s="758" t="s">
        <v>69</v>
      </c>
      <c r="E4" s="759"/>
      <c r="F4" s="759"/>
      <c r="G4" s="759"/>
      <c r="H4" s="760"/>
    </row>
    <row r="5" spans="2:8" ht="69" customHeight="1">
      <c r="B5" s="65"/>
      <c r="C5" s="186" t="s">
        <v>70</v>
      </c>
      <c r="D5" s="747" t="s">
        <v>71</v>
      </c>
      <c r="E5" s="748"/>
      <c r="F5" s="748"/>
      <c r="G5" s="748"/>
      <c r="H5" s="749"/>
    </row>
    <row r="6" spans="2:8" ht="144" customHeight="1">
      <c r="B6" s="65"/>
      <c r="C6" s="186" t="s">
        <v>72</v>
      </c>
      <c r="D6" s="747" t="s">
        <v>73</v>
      </c>
      <c r="E6" s="748"/>
      <c r="F6" s="748"/>
      <c r="G6" s="748"/>
      <c r="H6" s="749"/>
    </row>
    <row r="7" spans="2:8" ht="101.25" customHeight="1">
      <c r="B7" s="67"/>
      <c r="C7" s="8" t="s">
        <v>74</v>
      </c>
      <c r="D7" s="745" t="s">
        <v>75</v>
      </c>
      <c r="E7" s="745"/>
      <c r="F7" s="745"/>
      <c r="G7" s="745"/>
      <c r="H7" s="746"/>
    </row>
    <row r="8" spans="2:8" ht="78" customHeight="1">
      <c r="B8" s="67"/>
      <c r="C8" s="8" t="s">
        <v>76</v>
      </c>
      <c r="D8" s="745" t="s">
        <v>122</v>
      </c>
      <c r="E8" s="745"/>
      <c r="F8" s="745"/>
      <c r="G8" s="745"/>
      <c r="H8" s="746"/>
    </row>
    <row r="9" spans="2:8" ht="144.75" customHeight="1">
      <c r="B9" s="67"/>
      <c r="C9" s="8" t="s">
        <v>77</v>
      </c>
      <c r="D9" s="745" t="s">
        <v>123</v>
      </c>
      <c r="E9" s="745"/>
      <c r="F9" s="745"/>
      <c r="G9" s="745"/>
      <c r="H9" s="746"/>
    </row>
    <row r="10" spans="2:8" ht="115.5" customHeight="1">
      <c r="B10" s="67"/>
      <c r="C10" s="8" t="s">
        <v>78</v>
      </c>
      <c r="D10" s="745" t="s">
        <v>124</v>
      </c>
      <c r="E10" s="745"/>
      <c r="F10" s="745"/>
      <c r="G10" s="745"/>
      <c r="H10" s="746"/>
    </row>
    <row r="11" spans="2:8" ht="59.25" customHeight="1">
      <c r="B11" s="67"/>
      <c r="C11" s="8" t="s">
        <v>79</v>
      </c>
      <c r="D11" s="745" t="s">
        <v>125</v>
      </c>
      <c r="E11" s="745"/>
      <c r="F11" s="745"/>
      <c r="G11" s="745"/>
      <c r="H11" s="746"/>
    </row>
    <row r="12" spans="2:8" ht="72" customHeight="1">
      <c r="B12" s="67"/>
      <c r="C12" s="8" t="s">
        <v>81</v>
      </c>
      <c r="D12" s="747" t="s">
        <v>180</v>
      </c>
      <c r="E12" s="748"/>
      <c r="F12" s="748"/>
      <c r="G12" s="748"/>
      <c r="H12" s="749"/>
    </row>
    <row r="13" spans="2:8" ht="102.75" customHeight="1">
      <c r="B13" s="67"/>
      <c r="C13" s="187" t="s">
        <v>82</v>
      </c>
      <c r="D13" s="745" t="s">
        <v>127</v>
      </c>
      <c r="E13" s="745"/>
      <c r="F13" s="745"/>
      <c r="G13" s="745"/>
      <c r="H13" s="746"/>
    </row>
    <row r="14" spans="2:8" ht="44.25" customHeight="1">
      <c r="B14" s="67"/>
      <c r="C14" s="8" t="s">
        <v>83</v>
      </c>
      <c r="D14" s="817" t="s">
        <v>181</v>
      </c>
      <c r="E14" s="817"/>
      <c r="F14" s="817"/>
      <c r="G14" s="817"/>
      <c r="H14" s="818"/>
    </row>
    <row r="15" spans="2:8" ht="218.25" customHeight="1">
      <c r="B15" s="67"/>
      <c r="C15" s="8" t="s">
        <v>85</v>
      </c>
      <c r="D15" s="745" t="s">
        <v>86</v>
      </c>
      <c r="E15" s="745"/>
      <c r="F15" s="745"/>
      <c r="G15" s="745"/>
      <c r="H15" s="746"/>
    </row>
    <row r="16" spans="2:8" ht="165.75" customHeight="1">
      <c r="B16" s="67"/>
      <c r="C16" s="8" t="s">
        <v>87</v>
      </c>
      <c r="D16" s="747" t="s">
        <v>88</v>
      </c>
      <c r="E16" s="748"/>
      <c r="F16" s="748"/>
      <c r="G16" s="748"/>
      <c r="H16" s="749"/>
    </row>
    <row r="17" spans="2:8" ht="113.25" customHeight="1">
      <c r="B17" s="67"/>
      <c r="C17" s="8" t="s">
        <v>89</v>
      </c>
      <c r="D17" s="747" t="s">
        <v>90</v>
      </c>
      <c r="E17" s="748"/>
      <c r="F17" s="748"/>
      <c r="G17" s="748"/>
      <c r="H17" s="749"/>
    </row>
    <row r="18" spans="2:8" ht="71.25" customHeight="1">
      <c r="B18" s="67"/>
      <c r="C18" s="8" t="s">
        <v>91</v>
      </c>
      <c r="D18" s="747" t="s">
        <v>129</v>
      </c>
      <c r="E18" s="748"/>
      <c r="F18" s="748"/>
      <c r="G18" s="748"/>
      <c r="H18" s="749"/>
    </row>
    <row r="19" spans="2:8" ht="73.5" customHeight="1" thickBot="1">
      <c r="B19" s="69"/>
      <c r="C19" s="188" t="s">
        <v>92</v>
      </c>
      <c r="D19" s="750" t="s">
        <v>130</v>
      </c>
      <c r="E19" s="750"/>
      <c r="F19" s="750"/>
      <c r="G19" s="750"/>
      <c r="H19" s="751"/>
    </row>
    <row r="20" spans="1:8" ht="24" thickBot="1">
      <c r="A20" s="322"/>
      <c r="B20" s="212"/>
      <c r="C20" s="212"/>
      <c r="D20" s="212"/>
      <c r="E20" s="212"/>
      <c r="F20" s="212"/>
      <c r="G20" s="212"/>
      <c r="H20" s="212"/>
    </row>
    <row r="21" spans="2:8" ht="56.25">
      <c r="B21" s="213" t="s">
        <v>54</v>
      </c>
      <c r="C21" s="214" t="s">
        <v>2</v>
      </c>
      <c r="D21" s="214" t="s">
        <v>3</v>
      </c>
      <c r="E21" s="214" t="s">
        <v>182</v>
      </c>
      <c r="F21" s="214" t="s">
        <v>4</v>
      </c>
      <c r="G21" s="215" t="s">
        <v>5</v>
      </c>
      <c r="H21" s="323" t="s">
        <v>183</v>
      </c>
    </row>
    <row r="22" spans="2:8" ht="18.75">
      <c r="B22" s="127">
        <v>1</v>
      </c>
      <c r="C22" s="83">
        <v>2</v>
      </c>
      <c r="D22" s="83">
        <v>3</v>
      </c>
      <c r="E22" s="83">
        <v>4</v>
      </c>
      <c r="F22" s="83">
        <v>5</v>
      </c>
      <c r="G22" s="84">
        <v>6</v>
      </c>
      <c r="H22" s="85">
        <v>7</v>
      </c>
    </row>
    <row r="23" spans="2:8" ht="18.75">
      <c r="B23" s="65"/>
      <c r="C23" s="86"/>
      <c r="D23" s="832" t="s">
        <v>94</v>
      </c>
      <c r="E23" s="833"/>
      <c r="F23" s="833"/>
      <c r="G23" s="833"/>
      <c r="H23" s="834"/>
    </row>
    <row r="24" spans="2:8" ht="23.25" customHeight="1">
      <c r="B24" s="326"/>
      <c r="C24" s="190">
        <v>0.1</v>
      </c>
      <c r="D24" s="10" t="s">
        <v>95</v>
      </c>
      <c r="E24" s="68" t="s">
        <v>61</v>
      </c>
      <c r="F24" s="93">
        <v>1</v>
      </c>
      <c r="G24" s="94"/>
      <c r="H24" s="147">
        <f aca="true" t="shared" si="0" ref="H24:H29">F24*G24</f>
        <v>0</v>
      </c>
    </row>
    <row r="25" spans="2:8" ht="41.25" customHeight="1">
      <c r="B25" s="326"/>
      <c r="C25" s="190">
        <v>0.2</v>
      </c>
      <c r="D25" s="10" t="s">
        <v>96</v>
      </c>
      <c r="E25" s="68" t="s">
        <v>61</v>
      </c>
      <c r="F25" s="93">
        <v>1</v>
      </c>
      <c r="G25" s="94"/>
      <c r="H25" s="147">
        <f t="shared" si="0"/>
        <v>0</v>
      </c>
    </row>
    <row r="26" spans="2:8" ht="24" customHeight="1">
      <c r="B26" s="326"/>
      <c r="C26" s="190">
        <v>0.3</v>
      </c>
      <c r="D26" s="10" t="s">
        <v>97</v>
      </c>
      <c r="E26" s="68" t="s">
        <v>61</v>
      </c>
      <c r="F26" s="93">
        <v>1</v>
      </c>
      <c r="G26" s="94"/>
      <c r="H26" s="147">
        <f t="shared" si="0"/>
        <v>0</v>
      </c>
    </row>
    <row r="27" spans="2:8" ht="21.75" customHeight="1">
      <c r="B27" s="326"/>
      <c r="C27" s="190">
        <v>0.4</v>
      </c>
      <c r="D27" s="10" t="s">
        <v>132</v>
      </c>
      <c r="E27" s="68" t="s">
        <v>61</v>
      </c>
      <c r="F27" s="93">
        <v>1</v>
      </c>
      <c r="G27" s="94"/>
      <c r="H27" s="147">
        <f t="shared" si="0"/>
        <v>0</v>
      </c>
    </row>
    <row r="28" spans="2:8" ht="40.5" customHeight="1">
      <c r="B28" s="326"/>
      <c r="C28" s="190">
        <v>0.5</v>
      </c>
      <c r="D28" s="10" t="s">
        <v>98</v>
      </c>
      <c r="E28" s="68" t="s">
        <v>61</v>
      </c>
      <c r="F28" s="93">
        <v>1</v>
      </c>
      <c r="G28" s="94"/>
      <c r="H28" s="147">
        <f t="shared" si="0"/>
        <v>0</v>
      </c>
    </row>
    <row r="29" spans="2:8" ht="40.5" customHeight="1" thickBot="1">
      <c r="B29" s="327"/>
      <c r="C29" s="191">
        <v>0.6</v>
      </c>
      <c r="D29" s="189" t="s">
        <v>99</v>
      </c>
      <c r="E29" s="70" t="s">
        <v>61</v>
      </c>
      <c r="F29" s="97">
        <v>1</v>
      </c>
      <c r="G29" s="98"/>
      <c r="H29" s="148">
        <f t="shared" si="0"/>
        <v>0</v>
      </c>
    </row>
    <row r="30" spans="2:8" ht="22.5" customHeight="1" thickBot="1">
      <c r="B30" s="730" t="s">
        <v>101</v>
      </c>
      <c r="C30" s="731"/>
      <c r="D30" s="731"/>
      <c r="E30" s="731"/>
      <c r="F30" s="731"/>
      <c r="G30" s="732"/>
      <c r="H30" s="192">
        <f>SUM(H24:H29)</f>
        <v>0</v>
      </c>
    </row>
    <row r="31" spans="2:8" ht="18.75">
      <c r="B31" s="216"/>
      <c r="C31" s="217"/>
      <c r="D31" s="782" t="s">
        <v>8</v>
      </c>
      <c r="E31" s="783"/>
      <c r="F31" s="783"/>
      <c r="G31" s="783"/>
      <c r="H31" s="784"/>
    </row>
    <row r="32" spans="2:8" ht="44.25" customHeight="1">
      <c r="B32" s="16">
        <v>1</v>
      </c>
      <c r="C32" s="329" t="s">
        <v>9</v>
      </c>
      <c r="D32" s="330" t="s">
        <v>184</v>
      </c>
      <c r="E32" s="218" t="s">
        <v>55</v>
      </c>
      <c r="F32" s="219">
        <v>407</v>
      </c>
      <c r="G32" s="220"/>
      <c r="H32" s="147">
        <f aca="true" t="shared" si="1" ref="H32:H37">F32*G32</f>
        <v>0</v>
      </c>
    </row>
    <row r="33" spans="2:8" ht="64.5" customHeight="1">
      <c r="B33" s="16">
        <v>2</v>
      </c>
      <c r="C33" s="329" t="s">
        <v>11</v>
      </c>
      <c r="D33" s="331" t="s">
        <v>609</v>
      </c>
      <c r="E33" s="221" t="s">
        <v>56</v>
      </c>
      <c r="F33" s="222">
        <v>3150</v>
      </c>
      <c r="G33" s="223"/>
      <c r="H33" s="147">
        <f t="shared" si="1"/>
        <v>0</v>
      </c>
    </row>
    <row r="34" spans="2:8" ht="45" customHeight="1">
      <c r="B34" s="16">
        <v>3</v>
      </c>
      <c r="C34" s="329" t="s">
        <v>12</v>
      </c>
      <c r="D34" s="331" t="s">
        <v>610</v>
      </c>
      <c r="E34" s="221" t="s">
        <v>55</v>
      </c>
      <c r="F34" s="222">
        <v>820</v>
      </c>
      <c r="G34" s="223"/>
      <c r="H34" s="147">
        <f t="shared" si="1"/>
        <v>0</v>
      </c>
    </row>
    <row r="35" spans="2:8" ht="60" customHeight="1">
      <c r="B35" s="16">
        <v>4</v>
      </c>
      <c r="C35" s="329" t="s">
        <v>13</v>
      </c>
      <c r="D35" s="331" t="s">
        <v>611</v>
      </c>
      <c r="E35" s="221" t="s">
        <v>56</v>
      </c>
      <c r="F35" s="222">
        <v>520</v>
      </c>
      <c r="G35" s="223"/>
      <c r="H35" s="147">
        <f t="shared" si="1"/>
        <v>0</v>
      </c>
    </row>
    <row r="36" spans="2:8" ht="63" customHeight="1">
      <c r="B36" s="16">
        <v>5</v>
      </c>
      <c r="C36" s="329" t="s">
        <v>137</v>
      </c>
      <c r="D36" s="331" t="s">
        <v>612</v>
      </c>
      <c r="E36" s="221" t="s">
        <v>56</v>
      </c>
      <c r="F36" s="222">
        <v>1380</v>
      </c>
      <c r="G36" s="223"/>
      <c r="H36" s="147">
        <f t="shared" si="1"/>
        <v>0</v>
      </c>
    </row>
    <row r="37" spans="2:8" ht="29.25" customHeight="1" thickBot="1">
      <c r="B37" s="21">
        <v>6</v>
      </c>
      <c r="C37" s="332" t="s">
        <v>185</v>
      </c>
      <c r="D37" s="333" t="s">
        <v>551</v>
      </c>
      <c r="E37" s="224" t="s">
        <v>55</v>
      </c>
      <c r="F37" s="225">
        <v>20</v>
      </c>
      <c r="G37" s="226"/>
      <c r="H37" s="328">
        <f t="shared" si="1"/>
        <v>0</v>
      </c>
    </row>
    <row r="38" spans="2:8" ht="19.5" thickBot="1">
      <c r="B38" s="785" t="s">
        <v>14</v>
      </c>
      <c r="C38" s="786"/>
      <c r="D38" s="786"/>
      <c r="E38" s="786"/>
      <c r="F38" s="786"/>
      <c r="G38" s="786"/>
      <c r="H38" s="198">
        <f>SUM(H32:H37)</f>
        <v>0</v>
      </c>
    </row>
    <row r="39" spans="2:8" ht="18.75">
      <c r="B39" s="229"/>
      <c r="C39" s="230"/>
      <c r="D39" s="782" t="s">
        <v>186</v>
      </c>
      <c r="E39" s="783"/>
      <c r="F39" s="783"/>
      <c r="G39" s="783"/>
      <c r="H39" s="784"/>
    </row>
    <row r="40" spans="2:8" ht="42.75" customHeight="1">
      <c r="B40" s="16">
        <v>7</v>
      </c>
      <c r="C40" s="27" t="s">
        <v>16</v>
      </c>
      <c r="D40" s="20" t="s">
        <v>187</v>
      </c>
      <c r="E40" s="221" t="s">
        <v>59</v>
      </c>
      <c r="F40" s="231">
        <v>1631</v>
      </c>
      <c r="G40" s="232"/>
      <c r="H40" s="147">
        <f>F40*G40</f>
        <v>0</v>
      </c>
    </row>
    <row r="41" spans="2:8" ht="45" customHeight="1" thickBot="1">
      <c r="B41" s="21">
        <v>8</v>
      </c>
      <c r="C41" s="334" t="s">
        <v>17</v>
      </c>
      <c r="D41" s="22" t="s">
        <v>188</v>
      </c>
      <c r="E41" s="224" t="s">
        <v>56</v>
      </c>
      <c r="F41" s="233">
        <v>6150</v>
      </c>
      <c r="G41" s="234"/>
      <c r="H41" s="147">
        <f>F41*G41</f>
        <v>0</v>
      </c>
    </row>
    <row r="42" spans="2:8" ht="19.5" thickBot="1">
      <c r="B42" s="785" t="s">
        <v>21</v>
      </c>
      <c r="C42" s="786"/>
      <c r="D42" s="786"/>
      <c r="E42" s="786"/>
      <c r="F42" s="786"/>
      <c r="G42" s="787"/>
      <c r="H42" s="335">
        <f>SUM(H40:H41)</f>
        <v>0</v>
      </c>
    </row>
    <row r="43" spans="2:8" ht="18.75">
      <c r="B43" s="229"/>
      <c r="C43" s="230"/>
      <c r="D43" s="835" t="s">
        <v>189</v>
      </c>
      <c r="E43" s="836"/>
      <c r="F43" s="836"/>
      <c r="G43" s="836"/>
      <c r="H43" s="837"/>
    </row>
    <row r="44" spans="2:8" ht="56.25">
      <c r="B44" s="16">
        <v>9</v>
      </c>
      <c r="C44" s="337" t="s">
        <v>23</v>
      </c>
      <c r="D44" s="338" t="s">
        <v>190</v>
      </c>
      <c r="E44" s="236" t="s">
        <v>59</v>
      </c>
      <c r="F44" s="222">
        <v>1620</v>
      </c>
      <c r="G44" s="223"/>
      <c r="H44" s="147">
        <f aca="true" t="shared" si="2" ref="H44:H50">F44*G44</f>
        <v>0</v>
      </c>
    </row>
    <row r="45" spans="2:8" ht="37.5">
      <c r="B45" s="16">
        <v>10</v>
      </c>
      <c r="C45" s="337" t="s">
        <v>191</v>
      </c>
      <c r="D45" s="339" t="s">
        <v>192</v>
      </c>
      <c r="E45" s="236" t="s">
        <v>56</v>
      </c>
      <c r="F45" s="222">
        <v>3150</v>
      </c>
      <c r="G45" s="223"/>
      <c r="H45" s="147">
        <f t="shared" si="2"/>
        <v>0</v>
      </c>
    </row>
    <row r="46" spans="2:8" ht="37.5">
      <c r="B46" s="16">
        <v>11</v>
      </c>
      <c r="C46" s="337" t="s">
        <v>193</v>
      </c>
      <c r="D46" s="340" t="s">
        <v>194</v>
      </c>
      <c r="E46" s="237" t="s">
        <v>56</v>
      </c>
      <c r="F46" s="222">
        <v>3150</v>
      </c>
      <c r="G46" s="223"/>
      <c r="H46" s="147">
        <f t="shared" si="2"/>
        <v>0</v>
      </c>
    </row>
    <row r="47" spans="2:8" ht="37.5">
      <c r="B47" s="16">
        <v>12</v>
      </c>
      <c r="C47" s="337" t="s">
        <v>195</v>
      </c>
      <c r="D47" s="341" t="s">
        <v>196</v>
      </c>
      <c r="E47" s="237" t="s">
        <v>55</v>
      </c>
      <c r="F47" s="222">
        <v>820</v>
      </c>
      <c r="G47" s="223"/>
      <c r="H47" s="147">
        <f t="shared" si="2"/>
        <v>0</v>
      </c>
    </row>
    <row r="48" spans="2:8" ht="37.5">
      <c r="B48" s="16">
        <v>14</v>
      </c>
      <c r="C48" s="337" t="s">
        <v>197</v>
      </c>
      <c r="D48" s="340" t="s">
        <v>552</v>
      </c>
      <c r="E48" s="237" t="s">
        <v>56</v>
      </c>
      <c r="F48" s="222">
        <v>3300</v>
      </c>
      <c r="G48" s="223"/>
      <c r="H48" s="147">
        <f t="shared" si="2"/>
        <v>0</v>
      </c>
    </row>
    <row r="49" spans="2:8" ht="37.5">
      <c r="B49" s="16">
        <v>15</v>
      </c>
      <c r="C49" s="337" t="s">
        <v>198</v>
      </c>
      <c r="D49" s="339" t="s">
        <v>199</v>
      </c>
      <c r="E49" s="237" t="s">
        <v>55</v>
      </c>
      <c r="F49" s="222">
        <v>700</v>
      </c>
      <c r="G49" s="223"/>
      <c r="H49" s="147">
        <f t="shared" si="2"/>
        <v>0</v>
      </c>
    </row>
    <row r="50" spans="2:8" ht="38.25" thickBot="1">
      <c r="B50" s="21">
        <v>16</v>
      </c>
      <c r="C50" s="342" t="s">
        <v>200</v>
      </c>
      <c r="D50" s="343" t="s">
        <v>201</v>
      </c>
      <c r="E50" s="23" t="s">
        <v>31</v>
      </c>
      <c r="F50" s="225">
        <v>13</v>
      </c>
      <c r="G50" s="226"/>
      <c r="H50" s="147">
        <f t="shared" si="2"/>
        <v>0</v>
      </c>
    </row>
    <row r="51" spans="2:8" ht="19.5" thickBot="1">
      <c r="B51" s="788" t="s">
        <v>152</v>
      </c>
      <c r="C51" s="789"/>
      <c r="D51" s="789"/>
      <c r="E51" s="789"/>
      <c r="F51" s="789"/>
      <c r="G51" s="790"/>
      <c r="H51" s="335">
        <f>SUM(H44:H50)</f>
        <v>0</v>
      </c>
    </row>
    <row r="52" spans="2:8" ht="18.75">
      <c r="B52" s="229"/>
      <c r="C52" s="230"/>
      <c r="D52" s="782" t="s">
        <v>202</v>
      </c>
      <c r="E52" s="783"/>
      <c r="F52" s="783"/>
      <c r="G52" s="783"/>
      <c r="H52" s="784"/>
    </row>
    <row r="53" spans="2:8" ht="168.75">
      <c r="B53" s="348"/>
      <c r="C53" s="349"/>
      <c r="D53" s="331" t="s">
        <v>203</v>
      </c>
      <c r="E53" s="238"/>
      <c r="F53" s="344"/>
      <c r="G53" s="345"/>
      <c r="H53" s="346"/>
    </row>
    <row r="54" spans="2:8" ht="37.5">
      <c r="B54" s="350">
        <v>17</v>
      </c>
      <c r="C54" s="329" t="s">
        <v>30</v>
      </c>
      <c r="D54" s="331" t="s">
        <v>204</v>
      </c>
      <c r="E54" s="239" t="s">
        <v>31</v>
      </c>
      <c r="F54" s="240">
        <v>4</v>
      </c>
      <c r="G54" s="241"/>
      <c r="H54" s="147">
        <f>F54*G54</f>
        <v>0</v>
      </c>
    </row>
    <row r="55" spans="2:8" ht="18.75">
      <c r="B55" s="350">
        <v>18</v>
      </c>
      <c r="C55" s="329" t="s">
        <v>205</v>
      </c>
      <c r="D55" s="331" t="s">
        <v>206</v>
      </c>
      <c r="E55" s="18" t="s">
        <v>31</v>
      </c>
      <c r="F55" s="242">
        <v>6</v>
      </c>
      <c r="G55" s="243"/>
      <c r="H55" s="147">
        <f>F55*G55</f>
        <v>0</v>
      </c>
    </row>
    <row r="56" spans="2:8" ht="18.75">
      <c r="B56" s="350">
        <v>19</v>
      </c>
      <c r="C56" s="329" t="s">
        <v>207</v>
      </c>
      <c r="D56" s="331" t="s">
        <v>208</v>
      </c>
      <c r="E56" s="18" t="s">
        <v>31</v>
      </c>
      <c r="F56" s="242">
        <v>11</v>
      </c>
      <c r="G56" s="243"/>
      <c r="H56" s="147">
        <f>F56*G56</f>
        <v>0</v>
      </c>
    </row>
    <row r="57" spans="2:8" ht="18.75">
      <c r="B57" s="350">
        <v>20</v>
      </c>
      <c r="C57" s="329" t="s">
        <v>209</v>
      </c>
      <c r="D57" s="331" t="s">
        <v>210</v>
      </c>
      <c r="E57" s="18" t="s">
        <v>31</v>
      </c>
      <c r="F57" s="242">
        <v>6</v>
      </c>
      <c r="G57" s="243"/>
      <c r="H57" s="147">
        <f>F57*G57</f>
        <v>0</v>
      </c>
    </row>
    <row r="58" spans="2:8" ht="93.75">
      <c r="B58" s="350">
        <v>21</v>
      </c>
      <c r="C58" s="329" t="s">
        <v>211</v>
      </c>
      <c r="D58" s="331" t="s">
        <v>212</v>
      </c>
      <c r="E58" s="23" t="s">
        <v>31</v>
      </c>
      <c r="F58" s="244">
        <v>17</v>
      </c>
      <c r="G58" s="245"/>
      <c r="H58" s="147">
        <f>F58*G58</f>
        <v>0</v>
      </c>
    </row>
    <row r="59" spans="2:8" ht="138" customHeight="1">
      <c r="B59" s="350"/>
      <c r="C59" s="329"/>
      <c r="D59" s="347" t="s">
        <v>213</v>
      </c>
      <c r="E59" s="238"/>
      <c r="F59" s="344"/>
      <c r="G59" s="345"/>
      <c r="H59" s="346"/>
    </row>
    <row r="60" spans="2:8" ht="38.25" thickBot="1">
      <c r="B60" s="351">
        <v>22</v>
      </c>
      <c r="C60" s="352" t="s">
        <v>214</v>
      </c>
      <c r="D60" s="333" t="s">
        <v>215</v>
      </c>
      <c r="E60" s="14" t="s">
        <v>56</v>
      </c>
      <c r="F60" s="246">
        <v>235</v>
      </c>
      <c r="G60" s="247"/>
      <c r="H60" s="147">
        <f>F60*G60</f>
        <v>0</v>
      </c>
    </row>
    <row r="61" spans="2:8" ht="19.5" customHeight="1" thickBot="1">
      <c r="B61" s="788" t="s">
        <v>32</v>
      </c>
      <c r="C61" s="789"/>
      <c r="D61" s="789"/>
      <c r="E61" s="789"/>
      <c r="F61" s="789"/>
      <c r="G61" s="790"/>
      <c r="H61" s="198">
        <f>SUM(H53:H60)</f>
        <v>0</v>
      </c>
    </row>
    <row r="62" spans="2:8" ht="18.75">
      <c r="B62" s="229"/>
      <c r="C62" s="230"/>
      <c r="D62" s="782" t="s">
        <v>216</v>
      </c>
      <c r="E62" s="783"/>
      <c r="F62" s="783"/>
      <c r="G62" s="783"/>
      <c r="H62" s="784"/>
    </row>
    <row r="63" spans="2:8" ht="82.5" customHeight="1">
      <c r="B63" s="350">
        <v>23</v>
      </c>
      <c r="C63" s="353" t="s">
        <v>217</v>
      </c>
      <c r="D63" s="331" t="s">
        <v>602</v>
      </c>
      <c r="E63" s="221" t="s">
        <v>59</v>
      </c>
      <c r="F63" s="222">
        <v>288</v>
      </c>
      <c r="G63" s="248"/>
      <c r="H63" s="147">
        <f>F63*G63</f>
        <v>0</v>
      </c>
    </row>
    <row r="64" spans="2:8" ht="54.75" customHeight="1">
      <c r="B64" s="354">
        <v>24</v>
      </c>
      <c r="C64" s="353" t="s">
        <v>218</v>
      </c>
      <c r="D64" s="628" t="s">
        <v>219</v>
      </c>
      <c r="E64" s="18" t="s">
        <v>55</v>
      </c>
      <c r="F64" s="222">
        <v>900</v>
      </c>
      <c r="G64" s="248"/>
      <c r="H64" s="147">
        <f>F64*G64</f>
        <v>0</v>
      </c>
    </row>
    <row r="65" spans="2:8" ht="37.5">
      <c r="B65" s="354">
        <v>25</v>
      </c>
      <c r="C65" s="353" t="s">
        <v>220</v>
      </c>
      <c r="D65" s="331" t="s">
        <v>221</v>
      </c>
      <c r="E65" s="221" t="s">
        <v>59</v>
      </c>
      <c r="F65" s="222">
        <v>108</v>
      </c>
      <c r="G65" s="223"/>
      <c r="H65" s="147">
        <f>F65*G65</f>
        <v>0</v>
      </c>
    </row>
    <row r="66" spans="2:8" ht="62.25" customHeight="1">
      <c r="B66" s="350">
        <v>26</v>
      </c>
      <c r="C66" s="353" t="s">
        <v>222</v>
      </c>
      <c r="D66" s="331" t="s">
        <v>223</v>
      </c>
      <c r="E66" s="221" t="s">
        <v>31</v>
      </c>
      <c r="F66" s="222">
        <v>12</v>
      </c>
      <c r="G66" s="223"/>
      <c r="H66" s="147">
        <f>F66*G66</f>
        <v>0</v>
      </c>
    </row>
    <row r="67" spans="2:8" ht="50.25" customHeight="1" thickBot="1">
      <c r="B67" s="351">
        <v>27</v>
      </c>
      <c r="C67" s="349" t="s">
        <v>224</v>
      </c>
      <c r="D67" s="333" t="s">
        <v>225</v>
      </c>
      <c r="E67" s="224" t="s">
        <v>59</v>
      </c>
      <c r="F67" s="225">
        <v>20</v>
      </c>
      <c r="G67" s="226"/>
      <c r="H67" s="147">
        <f>F67*G67</f>
        <v>0</v>
      </c>
    </row>
    <row r="68" spans="2:8" ht="23.25" customHeight="1" thickBot="1">
      <c r="B68" s="791" t="s">
        <v>226</v>
      </c>
      <c r="C68" s="792"/>
      <c r="D68" s="792"/>
      <c r="E68" s="792"/>
      <c r="F68" s="792"/>
      <c r="G68" s="793"/>
      <c r="H68" s="335">
        <f>SUM(H63:H67)</f>
        <v>0</v>
      </c>
    </row>
    <row r="69" spans="2:8" ht="19.5" thickBot="1">
      <c r="B69" s="249"/>
      <c r="C69" s="250"/>
      <c r="D69" s="251" t="s">
        <v>227</v>
      </c>
      <c r="E69" s="252"/>
      <c r="F69" s="253"/>
      <c r="G69" s="254"/>
      <c r="H69" s="324"/>
    </row>
    <row r="70" spans="2:8" ht="19.5" thickBot="1">
      <c r="B70" s="255"/>
      <c r="C70" s="111"/>
      <c r="D70" s="256" t="s">
        <v>102</v>
      </c>
      <c r="E70" s="257"/>
      <c r="F70" s="141"/>
      <c r="G70" s="258"/>
      <c r="H70" s="325">
        <f>H30</f>
        <v>0</v>
      </c>
    </row>
    <row r="71" spans="1:8" ht="19.5" thickBot="1">
      <c r="A71" s="259"/>
      <c r="B71" s="260"/>
      <c r="C71" s="235"/>
      <c r="D71" s="256" t="s">
        <v>34</v>
      </c>
      <c r="E71" s="261"/>
      <c r="F71" s="262"/>
      <c r="G71" s="263"/>
      <c r="H71" s="325">
        <f>H38</f>
        <v>0</v>
      </c>
    </row>
    <row r="72" spans="1:8" ht="19.5" thickBot="1">
      <c r="A72" s="259"/>
      <c r="B72" s="264"/>
      <c r="C72" s="265"/>
      <c r="D72" s="256" t="s">
        <v>228</v>
      </c>
      <c r="E72" s="261"/>
      <c r="F72" s="262"/>
      <c r="G72" s="263"/>
      <c r="H72" s="325">
        <f>H42</f>
        <v>0</v>
      </c>
    </row>
    <row r="73" spans="1:8" ht="19.5" thickBot="1">
      <c r="A73" s="259"/>
      <c r="B73" s="264"/>
      <c r="C73" s="265"/>
      <c r="D73" s="256" t="s">
        <v>36</v>
      </c>
      <c r="E73" s="261"/>
      <c r="F73" s="262"/>
      <c r="G73" s="263"/>
      <c r="H73" s="325">
        <f>H51</f>
        <v>0</v>
      </c>
    </row>
    <row r="74" spans="1:8" ht="19.5" thickBot="1">
      <c r="A74" s="259"/>
      <c r="B74" s="227"/>
      <c r="C74" s="266"/>
      <c r="D74" s="256" t="s">
        <v>229</v>
      </c>
      <c r="E74" s="261"/>
      <c r="F74" s="262"/>
      <c r="G74" s="263"/>
      <c r="H74" s="325">
        <f>H61</f>
        <v>0</v>
      </c>
    </row>
    <row r="75" spans="1:8" ht="19.5" thickBot="1">
      <c r="A75" s="259"/>
      <c r="B75" s="227"/>
      <c r="C75" s="266"/>
      <c r="D75" s="256" t="s">
        <v>230</v>
      </c>
      <c r="E75" s="267"/>
      <c r="F75" s="268"/>
      <c r="G75" s="263"/>
      <c r="H75" s="325">
        <f>H68</f>
        <v>0</v>
      </c>
    </row>
    <row r="76" spans="2:8" ht="19.5" thickBot="1">
      <c r="B76" s="227"/>
      <c r="C76" s="235"/>
      <c r="D76" s="256" t="s">
        <v>231</v>
      </c>
      <c r="E76" s="261"/>
      <c r="F76" s="262"/>
      <c r="G76" s="263"/>
      <c r="H76" s="325">
        <f>SUM(H70:H75)</f>
        <v>0</v>
      </c>
    </row>
    <row r="77" spans="2:8" ht="19.5" thickBot="1">
      <c r="B77" s="355"/>
      <c r="C77" s="269"/>
      <c r="D77" s="270"/>
      <c r="E77" s="271"/>
      <c r="F77" s="272"/>
      <c r="G77" s="273"/>
      <c r="H77" s="273"/>
    </row>
    <row r="78" spans="2:8" ht="84.75" customHeight="1" thickBot="1">
      <c r="B78" s="814" t="s">
        <v>119</v>
      </c>
      <c r="C78" s="815"/>
      <c r="D78" s="815"/>
      <c r="E78" s="815"/>
      <c r="F78" s="815"/>
      <c r="G78" s="815"/>
      <c r="H78" s="816"/>
    </row>
    <row r="79" spans="2:8" ht="19.5" thickBot="1">
      <c r="B79" s="752" t="s">
        <v>120</v>
      </c>
      <c r="C79" s="753"/>
      <c r="D79" s="753"/>
      <c r="E79" s="753"/>
      <c r="F79" s="753"/>
      <c r="G79" s="753"/>
      <c r="H79" s="812"/>
    </row>
    <row r="80" spans="2:8" ht="26.25" customHeight="1" thickBot="1">
      <c r="B80" s="755" t="s">
        <v>232</v>
      </c>
      <c r="C80" s="756"/>
      <c r="D80" s="756"/>
      <c r="E80" s="756"/>
      <c r="F80" s="756"/>
      <c r="G80" s="756"/>
      <c r="H80" s="813"/>
    </row>
    <row r="81" spans="2:8" ht="18.75">
      <c r="B81" s="63"/>
      <c r="C81" s="77"/>
      <c r="D81" s="758" t="s">
        <v>69</v>
      </c>
      <c r="E81" s="759"/>
      <c r="F81" s="759"/>
      <c r="G81" s="759"/>
      <c r="H81" s="760"/>
    </row>
    <row r="82" spans="2:8" ht="62.25" customHeight="1">
      <c r="B82" s="65"/>
      <c r="C82" s="186" t="s">
        <v>70</v>
      </c>
      <c r="D82" s="747" t="s">
        <v>71</v>
      </c>
      <c r="E82" s="748"/>
      <c r="F82" s="748"/>
      <c r="G82" s="748"/>
      <c r="H82" s="749"/>
    </row>
    <row r="83" spans="2:8" ht="144" customHeight="1">
      <c r="B83" s="65"/>
      <c r="C83" s="186" t="s">
        <v>72</v>
      </c>
      <c r="D83" s="747" t="s">
        <v>73</v>
      </c>
      <c r="E83" s="748"/>
      <c r="F83" s="748"/>
      <c r="G83" s="748"/>
      <c r="H83" s="749"/>
    </row>
    <row r="84" spans="2:8" ht="85.5" customHeight="1">
      <c r="B84" s="67"/>
      <c r="C84" s="8" t="s">
        <v>74</v>
      </c>
      <c r="D84" s="745" t="s">
        <v>75</v>
      </c>
      <c r="E84" s="745"/>
      <c r="F84" s="745"/>
      <c r="G84" s="745"/>
      <c r="H84" s="746"/>
    </row>
    <row r="85" spans="2:8" ht="68.25" customHeight="1">
      <c r="B85" s="67"/>
      <c r="C85" s="8" t="s">
        <v>76</v>
      </c>
      <c r="D85" s="745" t="s">
        <v>122</v>
      </c>
      <c r="E85" s="745"/>
      <c r="F85" s="745"/>
      <c r="G85" s="745"/>
      <c r="H85" s="746"/>
    </row>
    <row r="86" spans="2:8" ht="143.25" customHeight="1">
      <c r="B86" s="67"/>
      <c r="C86" s="8" t="s">
        <v>77</v>
      </c>
      <c r="D86" s="745" t="s">
        <v>123</v>
      </c>
      <c r="E86" s="745"/>
      <c r="F86" s="745"/>
      <c r="G86" s="745"/>
      <c r="H86" s="746"/>
    </row>
    <row r="87" spans="2:8" ht="87" customHeight="1">
      <c r="B87" s="67"/>
      <c r="C87" s="8" t="s">
        <v>78</v>
      </c>
      <c r="D87" s="745" t="s">
        <v>124</v>
      </c>
      <c r="E87" s="745"/>
      <c r="F87" s="745"/>
      <c r="G87" s="745"/>
      <c r="H87" s="746"/>
    </row>
    <row r="88" spans="2:8" ht="48.75" customHeight="1">
      <c r="B88" s="67"/>
      <c r="C88" s="8" t="s">
        <v>79</v>
      </c>
      <c r="D88" s="745" t="s">
        <v>125</v>
      </c>
      <c r="E88" s="745"/>
      <c r="F88" s="745"/>
      <c r="G88" s="745"/>
      <c r="H88" s="746"/>
    </row>
    <row r="89" spans="2:8" ht="69" customHeight="1">
      <c r="B89" s="67"/>
      <c r="C89" s="8" t="s">
        <v>81</v>
      </c>
      <c r="D89" s="747" t="s">
        <v>180</v>
      </c>
      <c r="E89" s="748"/>
      <c r="F89" s="748"/>
      <c r="G89" s="748"/>
      <c r="H89" s="749"/>
    </row>
    <row r="90" spans="2:8" ht="85.5" customHeight="1">
      <c r="B90" s="67"/>
      <c r="C90" s="187" t="s">
        <v>82</v>
      </c>
      <c r="D90" s="745" t="s">
        <v>127</v>
      </c>
      <c r="E90" s="745"/>
      <c r="F90" s="745"/>
      <c r="G90" s="745"/>
      <c r="H90" s="746"/>
    </row>
    <row r="91" spans="2:8" ht="24" customHeight="1">
      <c r="B91" s="67"/>
      <c r="C91" s="8" t="s">
        <v>83</v>
      </c>
      <c r="D91" s="810" t="s">
        <v>181</v>
      </c>
      <c r="E91" s="810"/>
      <c r="F91" s="810"/>
      <c r="G91" s="810"/>
      <c r="H91" s="811"/>
    </row>
    <row r="92" spans="2:8" ht="197.25" customHeight="1">
      <c r="B92" s="67"/>
      <c r="C92" s="8" t="s">
        <v>85</v>
      </c>
      <c r="D92" s="745" t="s">
        <v>86</v>
      </c>
      <c r="E92" s="745"/>
      <c r="F92" s="745"/>
      <c r="G92" s="745"/>
      <c r="H92" s="746"/>
    </row>
    <row r="93" spans="2:8" ht="159.75" customHeight="1">
      <c r="B93" s="67"/>
      <c r="C93" s="8" t="s">
        <v>87</v>
      </c>
      <c r="D93" s="747" t="s">
        <v>88</v>
      </c>
      <c r="E93" s="748"/>
      <c r="F93" s="748"/>
      <c r="G93" s="748"/>
      <c r="H93" s="749"/>
    </row>
    <row r="94" spans="2:8" ht="105.75" customHeight="1">
      <c r="B94" s="67"/>
      <c r="C94" s="8" t="s">
        <v>89</v>
      </c>
      <c r="D94" s="747" t="s">
        <v>90</v>
      </c>
      <c r="E94" s="748"/>
      <c r="F94" s="748"/>
      <c r="G94" s="748"/>
      <c r="H94" s="749"/>
    </row>
    <row r="95" spans="2:8" ht="72.75" customHeight="1">
      <c r="B95" s="67"/>
      <c r="C95" s="8" t="s">
        <v>91</v>
      </c>
      <c r="D95" s="747" t="s">
        <v>129</v>
      </c>
      <c r="E95" s="748"/>
      <c r="F95" s="748"/>
      <c r="G95" s="748"/>
      <c r="H95" s="749"/>
    </row>
    <row r="96" spans="2:8" ht="69.75" customHeight="1" thickBot="1">
      <c r="B96" s="69"/>
      <c r="C96" s="188" t="s">
        <v>92</v>
      </c>
      <c r="D96" s="750" t="s">
        <v>130</v>
      </c>
      <c r="E96" s="750"/>
      <c r="F96" s="750"/>
      <c r="G96" s="750"/>
      <c r="H96" s="751"/>
    </row>
    <row r="97" spans="2:8" ht="19.5" thickBot="1">
      <c r="B97" s="274"/>
      <c r="C97" s="142"/>
      <c r="D97" s="275"/>
      <c r="E97" s="275"/>
      <c r="F97" s="275"/>
      <c r="G97" s="275"/>
      <c r="H97" s="275"/>
    </row>
    <row r="98" spans="2:8" ht="56.25">
      <c r="B98" s="76" t="s">
        <v>54</v>
      </c>
      <c r="C98" s="77" t="s">
        <v>2</v>
      </c>
      <c r="D98" s="77" t="s">
        <v>3</v>
      </c>
      <c r="E98" s="77" t="s">
        <v>53</v>
      </c>
      <c r="F98" s="356" t="s">
        <v>233</v>
      </c>
      <c r="G98" s="79" t="s">
        <v>5</v>
      </c>
      <c r="H98" s="361" t="s">
        <v>234</v>
      </c>
    </row>
    <row r="99" spans="2:8" ht="18.75">
      <c r="B99" s="127">
        <v>1</v>
      </c>
      <c r="C99" s="83">
        <v>2</v>
      </c>
      <c r="D99" s="83">
        <v>3</v>
      </c>
      <c r="E99" s="83">
        <v>4</v>
      </c>
      <c r="F99" s="84">
        <v>5</v>
      </c>
      <c r="G99" s="84">
        <v>6</v>
      </c>
      <c r="H99" s="362">
        <v>7</v>
      </c>
    </row>
    <row r="100" spans="2:8" ht="18.75">
      <c r="B100" s="65"/>
      <c r="C100" s="86"/>
      <c r="D100" s="87" t="s">
        <v>94</v>
      </c>
      <c r="E100" s="88"/>
      <c r="F100" s="89"/>
      <c r="G100" s="90"/>
      <c r="H100" s="91"/>
    </row>
    <row r="101" spans="2:8" ht="18.75">
      <c r="B101" s="81"/>
      <c r="C101" s="190">
        <v>0.1</v>
      </c>
      <c r="D101" s="10" t="s">
        <v>95</v>
      </c>
      <c r="E101" s="68" t="s">
        <v>61</v>
      </c>
      <c r="F101" s="93">
        <v>1</v>
      </c>
      <c r="G101" s="94"/>
      <c r="H101" s="147">
        <f aca="true" t="shared" si="3" ref="H101:H106">F101*G101</f>
        <v>0</v>
      </c>
    </row>
    <row r="102" spans="2:8" ht="37.5">
      <c r="B102" s="81"/>
      <c r="C102" s="190">
        <v>0.2</v>
      </c>
      <c r="D102" s="10" t="s">
        <v>96</v>
      </c>
      <c r="E102" s="68" t="s">
        <v>61</v>
      </c>
      <c r="F102" s="93">
        <v>1</v>
      </c>
      <c r="G102" s="94"/>
      <c r="H102" s="147">
        <f t="shared" si="3"/>
        <v>0</v>
      </c>
    </row>
    <row r="103" spans="2:8" ht="18.75">
      <c r="B103" s="81"/>
      <c r="C103" s="190">
        <v>0.3</v>
      </c>
      <c r="D103" s="10" t="s">
        <v>97</v>
      </c>
      <c r="E103" s="68" t="s">
        <v>61</v>
      </c>
      <c r="F103" s="93">
        <v>1</v>
      </c>
      <c r="G103" s="94"/>
      <c r="H103" s="147">
        <f t="shared" si="3"/>
        <v>0</v>
      </c>
    </row>
    <row r="104" spans="2:8" ht="18.75">
      <c r="B104" s="81"/>
      <c r="C104" s="190">
        <v>0.4</v>
      </c>
      <c r="D104" s="10" t="s">
        <v>132</v>
      </c>
      <c r="E104" s="68" t="s">
        <v>61</v>
      </c>
      <c r="F104" s="93">
        <v>1</v>
      </c>
      <c r="G104" s="94"/>
      <c r="H104" s="147">
        <f t="shared" si="3"/>
        <v>0</v>
      </c>
    </row>
    <row r="105" spans="2:8" ht="37.5">
      <c r="B105" s="81"/>
      <c r="C105" s="190">
        <v>0.5</v>
      </c>
      <c r="D105" s="10" t="s">
        <v>98</v>
      </c>
      <c r="E105" s="68" t="s">
        <v>61</v>
      </c>
      <c r="F105" s="93">
        <v>1</v>
      </c>
      <c r="G105" s="94"/>
      <c r="H105" s="147">
        <f t="shared" si="3"/>
        <v>0</v>
      </c>
    </row>
    <row r="106" spans="2:8" ht="38.25" thickBot="1">
      <c r="B106" s="96"/>
      <c r="C106" s="191">
        <v>0.6</v>
      </c>
      <c r="D106" s="189" t="s">
        <v>99</v>
      </c>
      <c r="E106" s="70" t="s">
        <v>61</v>
      </c>
      <c r="F106" s="97">
        <v>1</v>
      </c>
      <c r="G106" s="98"/>
      <c r="H106" s="148">
        <f t="shared" si="3"/>
        <v>0</v>
      </c>
    </row>
    <row r="107" spans="2:8" ht="19.5" thickBot="1">
      <c r="B107" s="730" t="s">
        <v>101</v>
      </c>
      <c r="C107" s="731"/>
      <c r="D107" s="731"/>
      <c r="E107" s="731"/>
      <c r="F107" s="731"/>
      <c r="G107" s="732"/>
      <c r="H107" s="192">
        <f>SUM(H101:H106)</f>
        <v>0</v>
      </c>
    </row>
    <row r="108" spans="2:8" ht="18.75">
      <c r="B108" s="276"/>
      <c r="C108" s="277"/>
      <c r="D108" s="278" t="s">
        <v>235</v>
      </c>
      <c r="E108" s="277"/>
      <c r="F108" s="279"/>
      <c r="G108" s="280"/>
      <c r="H108" s="363"/>
    </row>
    <row r="109" spans="2:8" ht="19.5" thickBot="1">
      <c r="B109" s="276"/>
      <c r="C109" s="277"/>
      <c r="D109" s="278" t="s">
        <v>236</v>
      </c>
      <c r="E109" s="277"/>
      <c r="F109" s="279"/>
      <c r="G109" s="280"/>
      <c r="H109" s="363"/>
    </row>
    <row r="110" spans="2:8" ht="18.75">
      <c r="B110" s="149"/>
      <c r="C110" s="116"/>
      <c r="D110" s="758" t="s">
        <v>8</v>
      </c>
      <c r="E110" s="759"/>
      <c r="F110" s="759"/>
      <c r="G110" s="759"/>
      <c r="H110" s="760"/>
    </row>
    <row r="111" spans="2:8" ht="37.5">
      <c r="B111" s="193">
        <v>1</v>
      </c>
      <c r="C111" s="194" t="s">
        <v>9</v>
      </c>
      <c r="D111" s="158" t="s">
        <v>237</v>
      </c>
      <c r="E111" s="68" t="s">
        <v>55</v>
      </c>
      <c r="F111" s="93">
        <v>200</v>
      </c>
      <c r="G111" s="241"/>
      <c r="H111" s="147">
        <f aca="true" t="shared" si="4" ref="H111:H116">F111*G111</f>
        <v>0</v>
      </c>
    </row>
    <row r="112" spans="2:8" ht="37.5">
      <c r="B112" s="193">
        <v>2</v>
      </c>
      <c r="C112" s="194" t="s">
        <v>11</v>
      </c>
      <c r="D112" s="158" t="s">
        <v>238</v>
      </c>
      <c r="E112" s="68" t="s">
        <v>55</v>
      </c>
      <c r="F112" s="93">
        <v>26</v>
      </c>
      <c r="G112" s="94"/>
      <c r="H112" s="147">
        <f t="shared" si="4"/>
        <v>0</v>
      </c>
    </row>
    <row r="113" spans="2:8" ht="37.5">
      <c r="B113" s="193">
        <v>3</v>
      </c>
      <c r="C113" s="194" t="s">
        <v>12</v>
      </c>
      <c r="D113" s="158" t="s">
        <v>239</v>
      </c>
      <c r="E113" s="68" t="s">
        <v>55</v>
      </c>
      <c r="F113" s="93">
        <v>580</v>
      </c>
      <c r="G113" s="282"/>
      <c r="H113" s="147">
        <f t="shared" si="4"/>
        <v>0</v>
      </c>
    </row>
    <row r="114" spans="2:8" ht="56.25">
      <c r="B114" s="193">
        <v>4</v>
      </c>
      <c r="C114" s="194" t="s">
        <v>13</v>
      </c>
      <c r="D114" s="158" t="s">
        <v>553</v>
      </c>
      <c r="E114" s="68" t="s">
        <v>56</v>
      </c>
      <c r="F114" s="93">
        <v>263</v>
      </c>
      <c r="G114" s="282"/>
      <c r="H114" s="147">
        <f t="shared" si="4"/>
        <v>0</v>
      </c>
    </row>
    <row r="115" spans="2:8" ht="54.75" customHeight="1">
      <c r="B115" s="193">
        <v>5</v>
      </c>
      <c r="C115" s="194" t="s">
        <v>137</v>
      </c>
      <c r="D115" s="158" t="s">
        <v>554</v>
      </c>
      <c r="E115" s="68" t="s">
        <v>56</v>
      </c>
      <c r="F115" s="93">
        <v>950</v>
      </c>
      <c r="G115" s="94"/>
      <c r="H115" s="147">
        <f t="shared" si="4"/>
        <v>0</v>
      </c>
    </row>
    <row r="116" spans="2:8" ht="56.25" customHeight="1" thickBot="1">
      <c r="B116" s="375">
        <v>6</v>
      </c>
      <c r="C116" s="376" t="s">
        <v>185</v>
      </c>
      <c r="D116" s="202" t="s">
        <v>555</v>
      </c>
      <c r="E116" s="70" t="s">
        <v>56</v>
      </c>
      <c r="F116" s="97">
        <v>961.19</v>
      </c>
      <c r="G116" s="98"/>
      <c r="H116" s="148">
        <f t="shared" si="4"/>
        <v>0</v>
      </c>
    </row>
    <row r="117" spans="2:8" ht="21" customHeight="1" thickBot="1">
      <c r="B117" s="727" t="s">
        <v>14</v>
      </c>
      <c r="C117" s="728"/>
      <c r="D117" s="728"/>
      <c r="E117" s="728"/>
      <c r="F117" s="728"/>
      <c r="G117" s="729"/>
      <c r="H117" s="360">
        <f>SUM(H111:H116)</f>
        <v>0</v>
      </c>
    </row>
    <row r="118" spans="2:8" ht="18.75">
      <c r="B118" s="101"/>
      <c r="C118" s="102"/>
      <c r="D118" s="758" t="s">
        <v>186</v>
      </c>
      <c r="E118" s="759"/>
      <c r="F118" s="759"/>
      <c r="G118" s="759"/>
      <c r="H118" s="760"/>
    </row>
    <row r="119" spans="2:8" ht="68.25" customHeight="1">
      <c r="B119" s="193">
        <v>7</v>
      </c>
      <c r="C119" s="194" t="s">
        <v>16</v>
      </c>
      <c r="D119" s="10" t="s">
        <v>556</v>
      </c>
      <c r="E119" s="68" t="s">
        <v>59</v>
      </c>
      <c r="F119" s="286">
        <v>636.45</v>
      </c>
      <c r="G119" s="94"/>
      <c r="H119" s="147">
        <f>F119*G119</f>
        <v>0</v>
      </c>
    </row>
    <row r="120" spans="2:8" ht="34.5" customHeight="1">
      <c r="B120" s="195">
        <v>8</v>
      </c>
      <c r="C120" s="194" t="s">
        <v>17</v>
      </c>
      <c r="D120" s="203" t="s">
        <v>253</v>
      </c>
      <c r="E120" s="109" t="s">
        <v>56</v>
      </c>
      <c r="F120" s="287">
        <v>1524</v>
      </c>
      <c r="G120" s="152"/>
      <c r="H120" s="147">
        <f>F120*G120</f>
        <v>0</v>
      </c>
    </row>
    <row r="121" spans="2:8" ht="40.5" customHeight="1" thickBot="1">
      <c r="B121" s="195">
        <v>9</v>
      </c>
      <c r="C121" s="194" t="s">
        <v>18</v>
      </c>
      <c r="D121" s="203" t="s">
        <v>240</v>
      </c>
      <c r="E121" s="109" t="s">
        <v>59</v>
      </c>
      <c r="F121" s="287">
        <v>0.76</v>
      </c>
      <c r="G121" s="152"/>
      <c r="H121" s="147">
        <f>F121*G121</f>
        <v>0</v>
      </c>
    </row>
    <row r="122" spans="2:8" ht="24" customHeight="1" thickBot="1">
      <c r="B122" s="739" t="s">
        <v>21</v>
      </c>
      <c r="C122" s="740"/>
      <c r="D122" s="740"/>
      <c r="E122" s="740"/>
      <c r="F122" s="740"/>
      <c r="G122" s="741"/>
      <c r="H122" s="364">
        <f>SUM(H119:H121)</f>
        <v>0</v>
      </c>
    </row>
    <row r="123" spans="2:8" ht="24.75" customHeight="1">
      <c r="B123" s="113"/>
      <c r="C123" s="153"/>
      <c r="D123" s="767" t="s">
        <v>22</v>
      </c>
      <c r="E123" s="768"/>
      <c r="F123" s="768"/>
      <c r="G123" s="768"/>
      <c r="H123" s="769"/>
    </row>
    <row r="124" spans="2:8" ht="63" customHeight="1">
      <c r="B124" s="193">
        <v>10</v>
      </c>
      <c r="C124" s="199" t="s">
        <v>23</v>
      </c>
      <c r="D124" s="158" t="s">
        <v>241</v>
      </c>
      <c r="E124" s="68" t="s">
        <v>59</v>
      </c>
      <c r="F124" s="286">
        <v>431.23</v>
      </c>
      <c r="G124" s="94"/>
      <c r="H124" s="147">
        <f aca="true" t="shared" si="5" ref="H124:H132">F124*G124</f>
        <v>0</v>
      </c>
    </row>
    <row r="125" spans="2:8" ht="46.5" customHeight="1">
      <c r="B125" s="193">
        <v>11</v>
      </c>
      <c r="C125" s="199" t="s">
        <v>24</v>
      </c>
      <c r="D125" s="158" t="s">
        <v>242</v>
      </c>
      <c r="E125" s="68" t="s">
        <v>55</v>
      </c>
      <c r="F125" s="286">
        <v>26</v>
      </c>
      <c r="G125" s="94"/>
      <c r="H125" s="147">
        <f t="shared" si="5"/>
        <v>0</v>
      </c>
    </row>
    <row r="126" spans="2:8" ht="54.75" customHeight="1">
      <c r="B126" s="193">
        <v>12</v>
      </c>
      <c r="C126" s="199" t="s">
        <v>25</v>
      </c>
      <c r="D126" s="10" t="s">
        <v>243</v>
      </c>
      <c r="E126" s="68" t="s">
        <v>56</v>
      </c>
      <c r="F126" s="286">
        <v>745.85</v>
      </c>
      <c r="G126" s="94"/>
      <c r="H126" s="147">
        <f t="shared" si="5"/>
        <v>0</v>
      </c>
    </row>
    <row r="127" spans="2:8" ht="45" customHeight="1">
      <c r="B127" s="193">
        <v>13</v>
      </c>
      <c r="C127" s="199" t="s">
        <v>26</v>
      </c>
      <c r="D127" s="158" t="s">
        <v>244</v>
      </c>
      <c r="E127" s="68" t="s">
        <v>56</v>
      </c>
      <c r="F127" s="286">
        <v>1701.98</v>
      </c>
      <c r="G127" s="94"/>
      <c r="H127" s="147">
        <f t="shared" si="5"/>
        <v>0</v>
      </c>
    </row>
    <row r="128" spans="2:8" ht="45.75" customHeight="1">
      <c r="B128" s="193">
        <v>14</v>
      </c>
      <c r="C128" s="199" t="s">
        <v>27</v>
      </c>
      <c r="D128" s="158" t="s">
        <v>245</v>
      </c>
      <c r="E128" s="68" t="s">
        <v>56</v>
      </c>
      <c r="F128" s="286">
        <v>745.85</v>
      </c>
      <c r="G128" s="94"/>
      <c r="H128" s="147">
        <f t="shared" si="5"/>
        <v>0</v>
      </c>
    </row>
    <row r="129" spans="2:8" ht="66" customHeight="1">
      <c r="B129" s="193">
        <v>15</v>
      </c>
      <c r="C129" s="199" t="s">
        <v>44</v>
      </c>
      <c r="D129" s="10" t="s">
        <v>557</v>
      </c>
      <c r="E129" s="68" t="s">
        <v>56</v>
      </c>
      <c r="F129" s="286">
        <v>659.23</v>
      </c>
      <c r="G129" s="94"/>
      <c r="H129" s="147">
        <f t="shared" si="5"/>
        <v>0</v>
      </c>
    </row>
    <row r="130" spans="2:8" ht="63" customHeight="1">
      <c r="B130" s="193">
        <v>16</v>
      </c>
      <c r="C130" s="199" t="s">
        <v>46</v>
      </c>
      <c r="D130" s="158" t="s">
        <v>559</v>
      </c>
      <c r="E130" s="68" t="s">
        <v>55</v>
      </c>
      <c r="F130" s="286">
        <v>253</v>
      </c>
      <c r="G130" s="94"/>
      <c r="H130" s="147">
        <f t="shared" si="5"/>
        <v>0</v>
      </c>
    </row>
    <row r="131" spans="2:8" ht="64.5" customHeight="1">
      <c r="B131" s="193">
        <v>17</v>
      </c>
      <c r="C131" s="199" t="s">
        <v>148</v>
      </c>
      <c r="D131" s="158" t="s">
        <v>558</v>
      </c>
      <c r="E131" s="68" t="s">
        <v>55</v>
      </c>
      <c r="F131" s="286">
        <v>253</v>
      </c>
      <c r="G131" s="94"/>
      <c r="H131" s="147">
        <f t="shared" si="5"/>
        <v>0</v>
      </c>
    </row>
    <row r="132" spans="2:8" ht="48.75" customHeight="1" thickBot="1">
      <c r="B132" s="193">
        <v>18</v>
      </c>
      <c r="C132" s="199" t="s">
        <v>150</v>
      </c>
      <c r="D132" s="158" t="s">
        <v>246</v>
      </c>
      <c r="E132" s="68" t="s">
        <v>55</v>
      </c>
      <c r="F132" s="286">
        <v>35</v>
      </c>
      <c r="G132" s="94"/>
      <c r="H132" s="147">
        <f t="shared" si="5"/>
        <v>0</v>
      </c>
    </row>
    <row r="133" spans="1:8" ht="19.5" customHeight="1" thickBot="1">
      <c r="A133" s="288"/>
      <c r="B133" s="727" t="s">
        <v>152</v>
      </c>
      <c r="C133" s="728"/>
      <c r="D133" s="728"/>
      <c r="E133" s="728"/>
      <c r="F133" s="728"/>
      <c r="G133" s="729"/>
      <c r="H133" s="198">
        <f>SUM(H124:H132)</f>
        <v>0</v>
      </c>
    </row>
    <row r="134" spans="1:8" ht="25.5" customHeight="1">
      <c r="A134" s="288"/>
      <c r="B134" s="101"/>
      <c r="C134" s="102"/>
      <c r="D134" s="819" t="s">
        <v>247</v>
      </c>
      <c r="E134" s="820"/>
      <c r="F134" s="820"/>
      <c r="G134" s="820"/>
      <c r="H134" s="821"/>
    </row>
    <row r="135" spans="1:8" ht="18.75">
      <c r="A135" s="288"/>
      <c r="B135" s="101"/>
      <c r="C135" s="102"/>
      <c r="D135" s="807" t="s">
        <v>8</v>
      </c>
      <c r="E135" s="808"/>
      <c r="F135" s="808"/>
      <c r="G135" s="808"/>
      <c r="H135" s="809"/>
    </row>
    <row r="136" spans="2:8" ht="37.5">
      <c r="B136" s="193">
        <v>19</v>
      </c>
      <c r="C136" s="194" t="s">
        <v>9</v>
      </c>
      <c r="D136" s="158" t="s">
        <v>237</v>
      </c>
      <c r="E136" s="68" t="s">
        <v>55</v>
      </c>
      <c r="F136" s="93">
        <v>330</v>
      </c>
      <c r="G136" s="94"/>
      <c r="H136" s="147">
        <f aca="true" t="shared" si="6" ref="H136:H148">F136*G136</f>
        <v>0</v>
      </c>
    </row>
    <row r="137" spans="2:8" ht="42.75" customHeight="1">
      <c r="B137" s="193">
        <v>20</v>
      </c>
      <c r="C137" s="194" t="s">
        <v>11</v>
      </c>
      <c r="D137" s="158" t="s">
        <v>238</v>
      </c>
      <c r="E137" s="68" t="s">
        <v>55</v>
      </c>
      <c r="F137" s="93">
        <v>18</v>
      </c>
      <c r="G137" s="94"/>
      <c r="H137" s="147">
        <f t="shared" si="6"/>
        <v>0</v>
      </c>
    </row>
    <row r="138" spans="2:8" ht="47.25" customHeight="1">
      <c r="B138" s="193">
        <v>21</v>
      </c>
      <c r="C138" s="194" t="s">
        <v>12</v>
      </c>
      <c r="D138" s="158" t="s">
        <v>560</v>
      </c>
      <c r="E138" s="68" t="s">
        <v>55</v>
      </c>
      <c r="F138" s="93">
        <v>448</v>
      </c>
      <c r="G138" s="94"/>
      <c r="H138" s="147">
        <f t="shared" si="6"/>
        <v>0</v>
      </c>
    </row>
    <row r="139" spans="2:8" ht="42.75" customHeight="1">
      <c r="B139" s="193">
        <v>22</v>
      </c>
      <c r="C139" s="194" t="s">
        <v>13</v>
      </c>
      <c r="D139" s="158" t="s">
        <v>561</v>
      </c>
      <c r="E139" s="68" t="s">
        <v>56</v>
      </c>
      <c r="F139" s="93">
        <v>1620</v>
      </c>
      <c r="G139" s="94"/>
      <c r="H139" s="147">
        <f t="shared" si="6"/>
        <v>0</v>
      </c>
    </row>
    <row r="140" spans="2:8" ht="70.5" customHeight="1">
      <c r="B140" s="193">
        <v>23</v>
      </c>
      <c r="C140" s="194" t="s">
        <v>137</v>
      </c>
      <c r="D140" s="158" t="s">
        <v>562</v>
      </c>
      <c r="E140" s="68" t="s">
        <v>56</v>
      </c>
      <c r="F140" s="93">
        <v>1160</v>
      </c>
      <c r="G140" s="94"/>
      <c r="H140" s="147">
        <f t="shared" si="6"/>
        <v>0</v>
      </c>
    </row>
    <row r="141" spans="2:8" ht="64.5" customHeight="1">
      <c r="B141" s="374">
        <v>24</v>
      </c>
      <c r="C141" s="194" t="s">
        <v>185</v>
      </c>
      <c r="D141" s="158" t="s">
        <v>248</v>
      </c>
      <c r="E141" s="68" t="s">
        <v>31</v>
      </c>
      <c r="F141" s="93">
        <v>4</v>
      </c>
      <c r="G141" s="94"/>
      <c r="H141" s="147">
        <f t="shared" si="6"/>
        <v>0</v>
      </c>
    </row>
    <row r="142" spans="2:8" ht="46.5" customHeight="1">
      <c r="B142" s="193">
        <v>25</v>
      </c>
      <c r="C142" s="194" t="s">
        <v>249</v>
      </c>
      <c r="D142" s="158" t="s">
        <v>250</v>
      </c>
      <c r="E142" s="68" t="s">
        <v>31</v>
      </c>
      <c r="F142" s="93">
        <v>2</v>
      </c>
      <c r="G142" s="94"/>
      <c r="H142" s="147">
        <f t="shared" si="6"/>
        <v>0</v>
      </c>
    </row>
    <row r="143" spans="2:8" ht="56.25" customHeight="1" thickBot="1">
      <c r="B143" s="374">
        <v>26</v>
      </c>
      <c r="C143" s="194" t="s">
        <v>251</v>
      </c>
      <c r="D143" s="158" t="s">
        <v>252</v>
      </c>
      <c r="E143" s="68" t="s">
        <v>31</v>
      </c>
      <c r="F143" s="93">
        <v>3</v>
      </c>
      <c r="G143" s="94"/>
      <c r="H143" s="147">
        <f t="shared" si="6"/>
        <v>0</v>
      </c>
    </row>
    <row r="144" spans="2:8" ht="21" customHeight="1" thickBot="1">
      <c r="B144" s="739" t="s">
        <v>14</v>
      </c>
      <c r="C144" s="740"/>
      <c r="D144" s="740"/>
      <c r="E144" s="740"/>
      <c r="F144" s="740"/>
      <c r="G144" s="741"/>
      <c r="H144" s="357">
        <f>SUM(H136:H143)</f>
        <v>0</v>
      </c>
    </row>
    <row r="145" spans="2:8" ht="22.5" customHeight="1">
      <c r="B145" s="101"/>
      <c r="C145" s="102"/>
      <c r="D145" s="758" t="s">
        <v>186</v>
      </c>
      <c r="E145" s="759"/>
      <c r="F145" s="759"/>
      <c r="G145" s="759"/>
      <c r="H145" s="760"/>
    </row>
    <row r="146" spans="2:8" ht="70.5" customHeight="1">
      <c r="B146" s="193">
        <v>29</v>
      </c>
      <c r="C146" s="194" t="s">
        <v>16</v>
      </c>
      <c r="D146" s="10" t="s">
        <v>613</v>
      </c>
      <c r="E146" s="68" t="s">
        <v>59</v>
      </c>
      <c r="F146" s="289">
        <v>1334.75</v>
      </c>
      <c r="G146" s="106"/>
      <c r="H146" s="147">
        <f>F146*G146</f>
        <v>0</v>
      </c>
    </row>
    <row r="147" spans="2:8" ht="37.5">
      <c r="B147" s="193">
        <v>30</v>
      </c>
      <c r="C147" s="194" t="s">
        <v>17</v>
      </c>
      <c r="D147" s="203" t="s">
        <v>253</v>
      </c>
      <c r="E147" s="68" t="s">
        <v>56</v>
      </c>
      <c r="F147" s="289">
        <v>2383</v>
      </c>
      <c r="G147" s="106"/>
      <c r="H147" s="147">
        <f>F147*G147</f>
        <v>0</v>
      </c>
    </row>
    <row r="148" spans="2:8" ht="57" customHeight="1" thickBot="1">
      <c r="B148" s="377">
        <v>31</v>
      </c>
      <c r="C148" s="378" t="s">
        <v>25</v>
      </c>
      <c r="D148" s="203" t="s">
        <v>563</v>
      </c>
      <c r="E148" s="109" t="s">
        <v>59</v>
      </c>
      <c r="F148" s="151">
        <v>87</v>
      </c>
      <c r="G148" s="152"/>
      <c r="H148" s="328">
        <f t="shared" si="6"/>
        <v>0</v>
      </c>
    </row>
    <row r="149" spans="2:8" ht="21.75" customHeight="1" thickBot="1">
      <c r="B149" s="727" t="s">
        <v>21</v>
      </c>
      <c r="C149" s="728"/>
      <c r="D149" s="728"/>
      <c r="E149" s="728"/>
      <c r="F149" s="728"/>
      <c r="G149" s="729"/>
      <c r="H149" s="359">
        <f>SUM(H146:H148)</f>
        <v>0</v>
      </c>
    </row>
    <row r="150" spans="2:8" ht="24.75" customHeight="1">
      <c r="B150" s="101"/>
      <c r="C150" s="102"/>
      <c r="D150" s="758" t="s">
        <v>22</v>
      </c>
      <c r="E150" s="759"/>
      <c r="F150" s="759"/>
      <c r="G150" s="759"/>
      <c r="H150" s="760"/>
    </row>
    <row r="151" spans="2:8" ht="84.75" customHeight="1">
      <c r="B151" s="193">
        <v>32</v>
      </c>
      <c r="C151" s="194" t="s">
        <v>23</v>
      </c>
      <c r="D151" s="10" t="s">
        <v>254</v>
      </c>
      <c r="E151" s="68" t="s">
        <v>59</v>
      </c>
      <c r="F151" s="289">
        <v>819.16</v>
      </c>
      <c r="G151" s="106"/>
      <c r="H151" s="147">
        <f aca="true" t="shared" si="7" ref="H151:H159">F151*G151</f>
        <v>0</v>
      </c>
    </row>
    <row r="152" spans="2:8" ht="47.25" customHeight="1">
      <c r="B152" s="193">
        <v>33</v>
      </c>
      <c r="C152" s="194" t="s">
        <v>24</v>
      </c>
      <c r="D152" s="10" t="s">
        <v>242</v>
      </c>
      <c r="E152" s="68" t="s">
        <v>55</v>
      </c>
      <c r="F152" s="289">
        <v>18</v>
      </c>
      <c r="G152" s="106"/>
      <c r="H152" s="147">
        <f t="shared" si="7"/>
        <v>0</v>
      </c>
    </row>
    <row r="153" spans="2:8" ht="47.25" customHeight="1">
      <c r="B153" s="193">
        <v>34</v>
      </c>
      <c r="C153" s="194" t="s">
        <v>25</v>
      </c>
      <c r="D153" s="158" t="s">
        <v>243</v>
      </c>
      <c r="E153" s="68" t="s">
        <v>56</v>
      </c>
      <c r="F153" s="289">
        <v>1756.48</v>
      </c>
      <c r="G153" s="106"/>
      <c r="H153" s="147">
        <f t="shared" si="7"/>
        <v>0</v>
      </c>
    </row>
    <row r="154" spans="2:8" ht="40.5" customHeight="1">
      <c r="B154" s="193">
        <v>35</v>
      </c>
      <c r="C154" s="190" t="s">
        <v>26</v>
      </c>
      <c r="D154" s="158" t="s">
        <v>244</v>
      </c>
      <c r="E154" s="68" t="s">
        <v>56</v>
      </c>
      <c r="F154" s="289">
        <v>1756.48</v>
      </c>
      <c r="G154" s="106"/>
      <c r="H154" s="147">
        <f t="shared" si="7"/>
        <v>0</v>
      </c>
    </row>
    <row r="155" spans="2:8" ht="45" customHeight="1">
      <c r="B155" s="193">
        <v>36</v>
      </c>
      <c r="C155" s="190" t="s">
        <v>27</v>
      </c>
      <c r="D155" s="158" t="s">
        <v>245</v>
      </c>
      <c r="E155" s="68" t="s">
        <v>56</v>
      </c>
      <c r="F155" s="289">
        <v>1756.48</v>
      </c>
      <c r="G155" s="106"/>
      <c r="H155" s="147">
        <f t="shared" si="7"/>
        <v>0</v>
      </c>
    </row>
    <row r="156" spans="2:8" ht="50.25" customHeight="1">
      <c r="B156" s="193">
        <v>37</v>
      </c>
      <c r="C156" s="190" t="s">
        <v>44</v>
      </c>
      <c r="D156" s="158" t="s">
        <v>564</v>
      </c>
      <c r="E156" s="68" t="s">
        <v>56</v>
      </c>
      <c r="F156" s="289">
        <v>840.57</v>
      </c>
      <c r="G156" s="106"/>
      <c r="H156" s="147">
        <f t="shared" si="7"/>
        <v>0</v>
      </c>
    </row>
    <row r="157" spans="2:8" ht="67.5" customHeight="1">
      <c r="B157" s="193">
        <v>38</v>
      </c>
      <c r="C157" s="190" t="s">
        <v>46</v>
      </c>
      <c r="D157" s="158" t="s">
        <v>565</v>
      </c>
      <c r="E157" s="68" t="s">
        <v>55</v>
      </c>
      <c r="F157" s="289">
        <v>332</v>
      </c>
      <c r="G157" s="106"/>
      <c r="H157" s="147">
        <f t="shared" si="7"/>
        <v>0</v>
      </c>
    </row>
    <row r="158" spans="2:8" ht="64.5" customHeight="1">
      <c r="B158" s="193">
        <v>39</v>
      </c>
      <c r="C158" s="190" t="s">
        <v>148</v>
      </c>
      <c r="D158" s="158" t="s">
        <v>566</v>
      </c>
      <c r="E158" s="68" t="s">
        <v>55</v>
      </c>
      <c r="F158" s="289">
        <v>332</v>
      </c>
      <c r="G158" s="106"/>
      <c r="H158" s="147">
        <f t="shared" si="7"/>
        <v>0</v>
      </c>
    </row>
    <row r="159" spans="2:8" ht="49.5" customHeight="1" thickBot="1">
      <c r="B159" s="193">
        <v>40</v>
      </c>
      <c r="C159" s="190" t="s">
        <v>150</v>
      </c>
      <c r="D159" s="158" t="s">
        <v>255</v>
      </c>
      <c r="E159" s="68" t="s">
        <v>55</v>
      </c>
      <c r="F159" s="289">
        <v>90</v>
      </c>
      <c r="G159" s="106"/>
      <c r="H159" s="147">
        <f t="shared" si="7"/>
        <v>0</v>
      </c>
    </row>
    <row r="160" spans="2:8" ht="22.5" customHeight="1" thickBot="1">
      <c r="B160" s="727" t="s">
        <v>152</v>
      </c>
      <c r="C160" s="728"/>
      <c r="D160" s="728"/>
      <c r="E160" s="728"/>
      <c r="F160" s="728"/>
      <c r="G160" s="729"/>
      <c r="H160" s="198">
        <f>SUM(H151:H159)</f>
        <v>0</v>
      </c>
    </row>
    <row r="161" spans="2:8" ht="52.5" customHeight="1" thickBot="1">
      <c r="B161" s="291"/>
      <c r="C161" s="292"/>
      <c r="D161" s="829" t="s">
        <v>256</v>
      </c>
      <c r="E161" s="830"/>
      <c r="F161" s="830"/>
      <c r="G161" s="830"/>
      <c r="H161" s="831"/>
    </row>
    <row r="162" spans="2:8" ht="156" customHeight="1">
      <c r="B162" s="382"/>
      <c r="C162" s="383"/>
      <c r="D162" s="384" t="s">
        <v>257</v>
      </c>
      <c r="E162" s="154"/>
      <c r="F162" s="379"/>
      <c r="G162" s="380"/>
      <c r="H162" s="381"/>
    </row>
    <row r="163" spans="2:8" ht="48.75" customHeight="1">
      <c r="B163" s="385">
        <v>41</v>
      </c>
      <c r="C163" s="386" t="s">
        <v>30</v>
      </c>
      <c r="D163" s="387" t="s">
        <v>215</v>
      </c>
      <c r="E163" s="66" t="s">
        <v>56</v>
      </c>
      <c r="F163" s="155">
        <v>240</v>
      </c>
      <c r="G163" s="156"/>
      <c r="H163" s="157">
        <f>F163*G163</f>
        <v>0</v>
      </c>
    </row>
    <row r="164" spans="2:8" ht="50.25" customHeight="1">
      <c r="B164" s="377">
        <v>42</v>
      </c>
      <c r="C164" s="196" t="s">
        <v>205</v>
      </c>
      <c r="D164" s="203" t="s">
        <v>258</v>
      </c>
      <c r="E164" s="109" t="s">
        <v>56</v>
      </c>
      <c r="F164" s="151">
        <v>20</v>
      </c>
      <c r="G164" s="152"/>
      <c r="H164" s="328">
        <f>F164*G164</f>
        <v>0</v>
      </c>
    </row>
    <row r="165" spans="2:8" ht="160.5" customHeight="1">
      <c r="B165" s="374"/>
      <c r="C165" s="190"/>
      <c r="D165" s="388" t="s">
        <v>259</v>
      </c>
      <c r="E165" s="294"/>
      <c r="F165" s="295"/>
      <c r="G165" s="296"/>
      <c r="H165" s="160"/>
    </row>
    <row r="166" spans="2:8" ht="18.75">
      <c r="B166" s="385"/>
      <c r="C166" s="389"/>
      <c r="D166" s="387" t="s">
        <v>260</v>
      </c>
      <c r="E166" s="66"/>
      <c r="F166" s="155"/>
      <c r="G166" s="156"/>
      <c r="H166" s="157"/>
    </row>
    <row r="167" spans="2:8" ht="37.5">
      <c r="B167" s="374">
        <v>43</v>
      </c>
      <c r="C167" s="386" t="s">
        <v>207</v>
      </c>
      <c r="D167" s="158" t="s">
        <v>261</v>
      </c>
      <c r="E167" s="68" t="s">
        <v>31</v>
      </c>
      <c r="F167" s="93">
        <v>7</v>
      </c>
      <c r="G167" s="94"/>
      <c r="H167" s="147">
        <f aca="true" t="shared" si="8" ref="H167:H176">F167*G167</f>
        <v>0</v>
      </c>
    </row>
    <row r="168" spans="2:8" ht="37.5">
      <c r="B168" s="374">
        <v>44</v>
      </c>
      <c r="C168" s="386" t="s">
        <v>209</v>
      </c>
      <c r="D168" s="158" t="s">
        <v>262</v>
      </c>
      <c r="E168" s="68" t="s">
        <v>31</v>
      </c>
      <c r="F168" s="93">
        <v>4</v>
      </c>
      <c r="G168" s="94"/>
      <c r="H168" s="147">
        <f t="shared" si="8"/>
        <v>0</v>
      </c>
    </row>
    <row r="169" spans="2:8" ht="18.75">
      <c r="B169" s="374">
        <v>45</v>
      </c>
      <c r="C169" s="386" t="s">
        <v>211</v>
      </c>
      <c r="D169" s="158" t="s">
        <v>263</v>
      </c>
      <c r="E169" s="68" t="s">
        <v>31</v>
      </c>
      <c r="F169" s="93">
        <v>4</v>
      </c>
      <c r="G169" s="94"/>
      <c r="H169" s="147">
        <f t="shared" si="8"/>
        <v>0</v>
      </c>
    </row>
    <row r="170" spans="2:8" ht="37.5">
      <c r="B170" s="374">
        <v>46</v>
      </c>
      <c r="C170" s="386" t="s">
        <v>214</v>
      </c>
      <c r="D170" s="158" t="s">
        <v>264</v>
      </c>
      <c r="E170" s="68" t="s">
        <v>31</v>
      </c>
      <c r="F170" s="93">
        <v>4</v>
      </c>
      <c r="G170" s="94"/>
      <c r="H170" s="147">
        <f t="shared" si="8"/>
        <v>0</v>
      </c>
    </row>
    <row r="171" spans="2:8" ht="37.5">
      <c r="B171" s="374">
        <v>47</v>
      </c>
      <c r="C171" s="386" t="s">
        <v>265</v>
      </c>
      <c r="D171" s="158" t="s">
        <v>266</v>
      </c>
      <c r="E171" s="68" t="s">
        <v>31</v>
      </c>
      <c r="F171" s="93">
        <v>1</v>
      </c>
      <c r="G171" s="94"/>
      <c r="H171" s="147">
        <f t="shared" si="8"/>
        <v>0</v>
      </c>
    </row>
    <row r="172" spans="2:8" ht="18.75">
      <c r="B172" s="374">
        <v>48</v>
      </c>
      <c r="C172" s="386" t="s">
        <v>267</v>
      </c>
      <c r="D172" s="158" t="s">
        <v>268</v>
      </c>
      <c r="E172" s="68" t="s">
        <v>31</v>
      </c>
      <c r="F172" s="93">
        <v>2</v>
      </c>
      <c r="G172" s="94"/>
      <c r="H172" s="147">
        <f t="shared" si="8"/>
        <v>0</v>
      </c>
    </row>
    <row r="173" spans="2:8" ht="37.5">
      <c r="B173" s="374">
        <v>49</v>
      </c>
      <c r="C173" s="386" t="s">
        <v>269</v>
      </c>
      <c r="D173" s="158" t="s">
        <v>270</v>
      </c>
      <c r="E173" s="68" t="s">
        <v>31</v>
      </c>
      <c r="F173" s="93">
        <v>2</v>
      </c>
      <c r="G173" s="94"/>
      <c r="H173" s="147">
        <f t="shared" si="8"/>
        <v>0</v>
      </c>
    </row>
    <row r="174" spans="2:8" ht="37.5">
      <c r="B174" s="374">
        <v>50</v>
      </c>
      <c r="C174" s="386" t="s">
        <v>271</v>
      </c>
      <c r="D174" s="158" t="s">
        <v>270</v>
      </c>
      <c r="E174" s="68" t="s">
        <v>31</v>
      </c>
      <c r="F174" s="93">
        <v>2</v>
      </c>
      <c r="G174" s="94"/>
      <c r="H174" s="147">
        <f t="shared" si="8"/>
        <v>0</v>
      </c>
    </row>
    <row r="175" spans="2:8" ht="37.5">
      <c r="B175" s="374">
        <v>51</v>
      </c>
      <c r="C175" s="386" t="s">
        <v>272</v>
      </c>
      <c r="D175" s="158" t="s">
        <v>273</v>
      </c>
      <c r="E175" s="68" t="s">
        <v>31</v>
      </c>
      <c r="F175" s="93">
        <v>1</v>
      </c>
      <c r="G175" s="94"/>
      <c r="H175" s="147">
        <f t="shared" si="8"/>
        <v>0</v>
      </c>
    </row>
    <row r="176" spans="2:8" ht="93.75">
      <c r="B176" s="374">
        <v>52</v>
      </c>
      <c r="C176" s="386" t="s">
        <v>274</v>
      </c>
      <c r="D176" s="158" t="s">
        <v>212</v>
      </c>
      <c r="E176" s="68" t="s">
        <v>31</v>
      </c>
      <c r="F176" s="93">
        <v>21</v>
      </c>
      <c r="G176" s="94"/>
      <c r="H176" s="147">
        <f t="shared" si="8"/>
        <v>0</v>
      </c>
    </row>
    <row r="177" spans="2:8" ht="37.5">
      <c r="B177" s="374"/>
      <c r="C177" s="194"/>
      <c r="D177" s="390" t="s">
        <v>275</v>
      </c>
      <c r="E177" s="68"/>
      <c r="F177" s="93"/>
      <c r="G177" s="94"/>
      <c r="H177" s="147"/>
    </row>
    <row r="178" spans="2:8" ht="56.25">
      <c r="B178" s="374">
        <v>53</v>
      </c>
      <c r="C178" s="386" t="s">
        <v>276</v>
      </c>
      <c r="D178" s="158" t="s">
        <v>277</v>
      </c>
      <c r="E178" s="68" t="s">
        <v>31</v>
      </c>
      <c r="F178" s="93">
        <v>6</v>
      </c>
      <c r="G178" s="94"/>
      <c r="H178" s="147">
        <f aca="true" t="shared" si="9" ref="H178:H190">F178*G178</f>
        <v>0</v>
      </c>
    </row>
    <row r="179" spans="2:8" ht="56.25">
      <c r="B179" s="374">
        <v>54</v>
      </c>
      <c r="C179" s="386" t="s">
        <v>278</v>
      </c>
      <c r="D179" s="158" t="s">
        <v>279</v>
      </c>
      <c r="E179" s="68" t="s">
        <v>31</v>
      </c>
      <c r="F179" s="93">
        <v>2</v>
      </c>
      <c r="G179" s="94"/>
      <c r="H179" s="147">
        <f t="shared" si="9"/>
        <v>0</v>
      </c>
    </row>
    <row r="180" spans="2:8" ht="18.75">
      <c r="B180" s="374">
        <v>55</v>
      </c>
      <c r="C180" s="386" t="s">
        <v>280</v>
      </c>
      <c r="D180" s="158" t="s">
        <v>281</v>
      </c>
      <c r="E180" s="68" t="s">
        <v>31</v>
      </c>
      <c r="F180" s="93">
        <v>8</v>
      </c>
      <c r="G180" s="94"/>
      <c r="H180" s="147">
        <f t="shared" si="9"/>
        <v>0</v>
      </c>
    </row>
    <row r="181" spans="2:8" ht="18.75">
      <c r="B181" s="374">
        <v>56</v>
      </c>
      <c r="C181" s="386" t="s">
        <v>282</v>
      </c>
      <c r="D181" s="158" t="s">
        <v>283</v>
      </c>
      <c r="E181" s="68" t="s">
        <v>31</v>
      </c>
      <c r="F181" s="93">
        <v>2</v>
      </c>
      <c r="G181" s="94"/>
      <c r="H181" s="147">
        <f t="shared" si="9"/>
        <v>0</v>
      </c>
    </row>
    <row r="182" spans="2:8" ht="18.75">
      <c r="B182" s="374">
        <v>57</v>
      </c>
      <c r="C182" s="386" t="s">
        <v>284</v>
      </c>
      <c r="D182" s="158" t="s">
        <v>285</v>
      </c>
      <c r="E182" s="68" t="s">
        <v>31</v>
      </c>
      <c r="F182" s="93">
        <v>8</v>
      </c>
      <c r="G182" s="94"/>
      <c r="H182" s="147">
        <f t="shared" si="9"/>
        <v>0</v>
      </c>
    </row>
    <row r="183" spans="2:8" ht="262.5">
      <c r="B183" s="374">
        <v>58</v>
      </c>
      <c r="C183" s="386" t="s">
        <v>286</v>
      </c>
      <c r="D183" s="158" t="s">
        <v>287</v>
      </c>
      <c r="E183" s="68" t="s">
        <v>31</v>
      </c>
      <c r="F183" s="93">
        <v>1</v>
      </c>
      <c r="G183" s="94"/>
      <c r="H183" s="147">
        <f t="shared" si="9"/>
        <v>0</v>
      </c>
    </row>
    <row r="184" spans="2:8" ht="37.5">
      <c r="B184" s="374">
        <v>59</v>
      </c>
      <c r="C184" s="386" t="s">
        <v>288</v>
      </c>
      <c r="D184" s="158" t="s">
        <v>289</v>
      </c>
      <c r="E184" s="68" t="s">
        <v>31</v>
      </c>
      <c r="F184" s="93">
        <v>7</v>
      </c>
      <c r="G184" s="94"/>
      <c r="H184" s="147">
        <f t="shared" si="9"/>
        <v>0</v>
      </c>
    </row>
    <row r="185" spans="2:8" ht="18.75">
      <c r="B185" s="193">
        <v>60</v>
      </c>
      <c r="C185" s="386" t="s">
        <v>290</v>
      </c>
      <c r="D185" s="158" t="s">
        <v>291</v>
      </c>
      <c r="E185" s="68" t="s">
        <v>55</v>
      </c>
      <c r="F185" s="93">
        <v>130</v>
      </c>
      <c r="G185" s="94"/>
      <c r="H185" s="147">
        <f t="shared" si="9"/>
        <v>0</v>
      </c>
    </row>
    <row r="186" spans="2:8" ht="18.75">
      <c r="B186" s="374">
        <v>61</v>
      </c>
      <c r="C186" s="386" t="s">
        <v>292</v>
      </c>
      <c r="D186" s="158" t="s">
        <v>293</v>
      </c>
      <c r="E186" s="68" t="s">
        <v>55</v>
      </c>
      <c r="F186" s="93">
        <v>350</v>
      </c>
      <c r="G186" s="94"/>
      <c r="H186" s="147">
        <f t="shared" si="9"/>
        <v>0</v>
      </c>
    </row>
    <row r="187" spans="2:8" ht="18.75">
      <c r="B187" s="193">
        <v>62</v>
      </c>
      <c r="C187" s="386" t="s">
        <v>294</v>
      </c>
      <c r="D187" s="158" t="s">
        <v>295</v>
      </c>
      <c r="E187" s="68" t="s">
        <v>55</v>
      </c>
      <c r="F187" s="93">
        <v>2</v>
      </c>
      <c r="G187" s="94"/>
      <c r="H187" s="147">
        <f t="shared" si="9"/>
        <v>0</v>
      </c>
    </row>
    <row r="188" spans="2:8" ht="18.75">
      <c r="B188" s="374">
        <v>63</v>
      </c>
      <c r="C188" s="386" t="s">
        <v>296</v>
      </c>
      <c r="D188" s="158" t="s">
        <v>297</v>
      </c>
      <c r="E188" s="68" t="s">
        <v>55</v>
      </c>
      <c r="F188" s="93">
        <v>200</v>
      </c>
      <c r="G188" s="94"/>
      <c r="H188" s="147">
        <f t="shared" si="9"/>
        <v>0</v>
      </c>
    </row>
    <row r="189" spans="2:8" ht="93.75">
      <c r="B189" s="374">
        <v>64</v>
      </c>
      <c r="C189" s="386" t="s">
        <v>298</v>
      </c>
      <c r="D189" s="158" t="s">
        <v>299</v>
      </c>
      <c r="E189" s="68" t="s">
        <v>55</v>
      </c>
      <c r="F189" s="93">
        <v>140</v>
      </c>
      <c r="G189" s="94"/>
      <c r="H189" s="147">
        <f t="shared" si="9"/>
        <v>0</v>
      </c>
    </row>
    <row r="190" spans="2:8" ht="38.25" thickBot="1">
      <c r="B190" s="200">
        <v>65</v>
      </c>
      <c r="C190" s="376" t="s">
        <v>300</v>
      </c>
      <c r="D190" s="202" t="s">
        <v>301</v>
      </c>
      <c r="E190" s="70" t="s">
        <v>31</v>
      </c>
      <c r="F190" s="97">
        <v>10</v>
      </c>
      <c r="G190" s="98"/>
      <c r="H190" s="148">
        <f t="shared" si="9"/>
        <v>0</v>
      </c>
    </row>
    <row r="191" spans="2:8" ht="23.25" customHeight="1" thickBot="1">
      <c r="B191" s="727" t="s">
        <v>32</v>
      </c>
      <c r="C191" s="728"/>
      <c r="D191" s="728"/>
      <c r="E191" s="728"/>
      <c r="F191" s="728"/>
      <c r="G191" s="729"/>
      <c r="H191" s="391">
        <f>SUM(H162:H190)</f>
        <v>0</v>
      </c>
    </row>
    <row r="192" spans="2:8" ht="31.5" customHeight="1">
      <c r="B192" s="374"/>
      <c r="C192" s="194"/>
      <c r="D192" s="758" t="s">
        <v>302</v>
      </c>
      <c r="E192" s="759"/>
      <c r="F192" s="759"/>
      <c r="G192" s="759"/>
      <c r="H192" s="760"/>
    </row>
    <row r="193" spans="2:8" ht="123" customHeight="1">
      <c r="B193" s="193">
        <v>66</v>
      </c>
      <c r="C193" s="194" t="s">
        <v>217</v>
      </c>
      <c r="D193" s="158" t="s">
        <v>567</v>
      </c>
      <c r="E193" s="68" t="s">
        <v>55</v>
      </c>
      <c r="F193" s="567">
        <v>525</v>
      </c>
      <c r="G193" s="106"/>
      <c r="H193" s="147">
        <f aca="true" t="shared" si="10" ref="H193:H204">F193*G193</f>
        <v>0</v>
      </c>
    </row>
    <row r="194" spans="2:8" ht="104.25" customHeight="1">
      <c r="B194" s="374">
        <v>67</v>
      </c>
      <c r="C194" s="194" t="s">
        <v>303</v>
      </c>
      <c r="D194" s="158" t="s">
        <v>304</v>
      </c>
      <c r="E194" s="68" t="s">
        <v>55</v>
      </c>
      <c r="F194" s="567">
        <v>580</v>
      </c>
      <c r="G194" s="106"/>
      <c r="H194" s="147">
        <f t="shared" si="10"/>
        <v>0</v>
      </c>
    </row>
    <row r="195" spans="2:8" ht="122.25" customHeight="1">
      <c r="B195" s="193">
        <v>68</v>
      </c>
      <c r="C195" s="194" t="s">
        <v>305</v>
      </c>
      <c r="D195" s="158" t="s">
        <v>306</v>
      </c>
      <c r="E195" s="68" t="s">
        <v>55</v>
      </c>
      <c r="F195" s="567">
        <v>525</v>
      </c>
      <c r="G195" s="106"/>
      <c r="H195" s="147">
        <f t="shared" si="10"/>
        <v>0</v>
      </c>
    </row>
    <row r="196" spans="2:8" ht="32.25" customHeight="1">
      <c r="B196" s="193">
        <v>69</v>
      </c>
      <c r="C196" s="194" t="s">
        <v>307</v>
      </c>
      <c r="D196" s="158" t="s">
        <v>308</v>
      </c>
      <c r="E196" s="68" t="s">
        <v>55</v>
      </c>
      <c r="F196" s="567">
        <v>525</v>
      </c>
      <c r="G196" s="106"/>
      <c r="H196" s="147">
        <f t="shared" si="10"/>
        <v>0</v>
      </c>
    </row>
    <row r="197" spans="2:8" ht="59.25" customHeight="1">
      <c r="B197" s="374">
        <v>70</v>
      </c>
      <c r="C197" s="194" t="s">
        <v>309</v>
      </c>
      <c r="D197" s="158" t="s">
        <v>310</v>
      </c>
      <c r="E197" s="68" t="s">
        <v>55</v>
      </c>
      <c r="F197" s="567">
        <v>525</v>
      </c>
      <c r="G197" s="106"/>
      <c r="H197" s="147">
        <f t="shared" si="10"/>
        <v>0</v>
      </c>
    </row>
    <row r="198" spans="2:8" ht="78" customHeight="1">
      <c r="B198" s="193">
        <v>71</v>
      </c>
      <c r="C198" s="194" t="s">
        <v>311</v>
      </c>
      <c r="D198" s="158" t="s">
        <v>312</v>
      </c>
      <c r="E198" s="68" t="s">
        <v>59</v>
      </c>
      <c r="F198" s="567">
        <v>45</v>
      </c>
      <c r="G198" s="106"/>
      <c r="H198" s="147">
        <f t="shared" si="10"/>
        <v>0</v>
      </c>
    </row>
    <row r="199" spans="2:8" ht="409.5" customHeight="1">
      <c r="B199" s="193">
        <v>72</v>
      </c>
      <c r="C199" s="194" t="s">
        <v>313</v>
      </c>
      <c r="D199" s="629" t="s">
        <v>603</v>
      </c>
      <c r="E199" s="68" t="s">
        <v>31</v>
      </c>
      <c r="F199" s="567">
        <v>16</v>
      </c>
      <c r="G199" s="106"/>
      <c r="H199" s="147">
        <f t="shared" si="10"/>
        <v>0</v>
      </c>
    </row>
    <row r="200" spans="2:8" ht="168.75">
      <c r="B200" s="374">
        <v>73</v>
      </c>
      <c r="C200" s="194" t="s">
        <v>314</v>
      </c>
      <c r="D200" s="158" t="s">
        <v>315</v>
      </c>
      <c r="E200" s="68" t="s">
        <v>31</v>
      </c>
      <c r="F200" s="567">
        <v>16</v>
      </c>
      <c r="G200" s="106"/>
      <c r="H200" s="147">
        <f t="shared" si="10"/>
        <v>0</v>
      </c>
    </row>
    <row r="201" spans="2:8" ht="75" customHeight="1">
      <c r="B201" s="193">
        <v>74</v>
      </c>
      <c r="C201" s="194" t="s">
        <v>316</v>
      </c>
      <c r="D201" s="158" t="s">
        <v>317</v>
      </c>
      <c r="E201" s="68" t="s">
        <v>55</v>
      </c>
      <c r="F201" s="567">
        <v>30</v>
      </c>
      <c r="G201" s="106"/>
      <c r="H201" s="147">
        <f t="shared" si="10"/>
        <v>0</v>
      </c>
    </row>
    <row r="202" spans="2:8" ht="84" customHeight="1">
      <c r="B202" s="193">
        <v>75</v>
      </c>
      <c r="C202" s="194" t="s">
        <v>318</v>
      </c>
      <c r="D202" s="158" t="s">
        <v>319</v>
      </c>
      <c r="E202" s="68" t="s">
        <v>31</v>
      </c>
      <c r="F202" s="567">
        <v>1</v>
      </c>
      <c r="G202" s="106"/>
      <c r="H202" s="147">
        <f t="shared" si="10"/>
        <v>0</v>
      </c>
    </row>
    <row r="203" spans="2:8" ht="45" customHeight="1">
      <c r="B203" s="374">
        <v>76</v>
      </c>
      <c r="C203" s="194" t="s">
        <v>320</v>
      </c>
      <c r="D203" s="158" t="s">
        <v>321</v>
      </c>
      <c r="E203" s="68" t="s">
        <v>31</v>
      </c>
      <c r="F203" s="567">
        <v>1</v>
      </c>
      <c r="G203" s="106"/>
      <c r="H203" s="147">
        <f t="shared" si="10"/>
        <v>0</v>
      </c>
    </row>
    <row r="204" spans="2:8" ht="45" customHeight="1" thickBot="1">
      <c r="B204" s="374">
        <v>77</v>
      </c>
      <c r="C204" s="194" t="s">
        <v>322</v>
      </c>
      <c r="D204" s="158" t="s">
        <v>323</v>
      </c>
      <c r="E204" s="68" t="s">
        <v>31</v>
      </c>
      <c r="F204" s="567">
        <v>1</v>
      </c>
      <c r="G204" s="106"/>
      <c r="H204" s="147">
        <f t="shared" si="10"/>
        <v>0</v>
      </c>
    </row>
    <row r="205" spans="2:8" ht="22.5" customHeight="1" thickBot="1">
      <c r="B205" s="727" t="s">
        <v>226</v>
      </c>
      <c r="C205" s="728"/>
      <c r="D205" s="728"/>
      <c r="E205" s="728"/>
      <c r="F205" s="728"/>
      <c r="G205" s="729"/>
      <c r="H205" s="198">
        <f>SUM(H193:H204)</f>
        <v>0</v>
      </c>
    </row>
    <row r="206" spans="1:8" ht="19.5" customHeight="1" thickBot="1">
      <c r="A206" s="288"/>
      <c r="B206" s="771" t="s">
        <v>324</v>
      </c>
      <c r="C206" s="772"/>
      <c r="D206" s="772"/>
      <c r="E206" s="772"/>
      <c r="F206" s="772"/>
      <c r="G206" s="772"/>
      <c r="H206" s="773"/>
    </row>
    <row r="207" spans="2:8" ht="18.75">
      <c r="B207" s="122"/>
      <c r="C207" s="115"/>
      <c r="D207" s="297" t="s">
        <v>325</v>
      </c>
      <c r="E207" s="393"/>
      <c r="F207" s="118"/>
      <c r="G207" s="120"/>
      <c r="H207" s="367">
        <f>H107</f>
        <v>0</v>
      </c>
    </row>
    <row r="208" spans="2:8" ht="18.75">
      <c r="B208" s="127"/>
      <c r="C208" s="104"/>
      <c r="D208" s="298" t="s">
        <v>34</v>
      </c>
      <c r="E208" s="299"/>
      <c r="F208" s="130"/>
      <c r="G208" s="300"/>
      <c r="H208" s="368">
        <f>H117+H144</f>
        <v>0</v>
      </c>
    </row>
    <row r="209" spans="2:8" ht="18.75">
      <c r="B209" s="132"/>
      <c r="C209" s="133"/>
      <c r="D209" s="298" t="s">
        <v>228</v>
      </c>
      <c r="E209" s="299"/>
      <c r="F209" s="130"/>
      <c r="G209" s="300"/>
      <c r="H209" s="368">
        <f>H122+H149</f>
        <v>0</v>
      </c>
    </row>
    <row r="210" spans="2:8" ht="18.75">
      <c r="B210" s="301"/>
      <c r="C210" s="105"/>
      <c r="D210" s="302" t="s">
        <v>36</v>
      </c>
      <c r="E210" s="299"/>
      <c r="F210" s="161"/>
      <c r="G210" s="303"/>
      <c r="H210" s="368">
        <f>H133+H160</f>
        <v>0</v>
      </c>
    </row>
    <row r="211" spans="2:8" ht="18.75">
      <c r="B211" s="301"/>
      <c r="C211" s="105"/>
      <c r="D211" s="774" t="s">
        <v>326</v>
      </c>
      <c r="E211" s="775"/>
      <c r="F211" s="161"/>
      <c r="G211" s="303"/>
      <c r="H211" s="368">
        <f>H191</f>
        <v>0</v>
      </c>
    </row>
    <row r="212" spans="2:8" ht="19.5" thickBot="1">
      <c r="B212" s="301"/>
      <c r="C212" s="105"/>
      <c r="D212" s="302" t="s">
        <v>327</v>
      </c>
      <c r="E212" s="299"/>
      <c r="F212" s="161"/>
      <c r="G212" s="303"/>
      <c r="H212" s="368">
        <f>H205</f>
        <v>0</v>
      </c>
    </row>
    <row r="213" spans="1:8" ht="44.25" customHeight="1" thickBot="1">
      <c r="A213" s="288"/>
      <c r="B213" s="110"/>
      <c r="C213" s="140"/>
      <c r="D213" s="776" t="s">
        <v>328</v>
      </c>
      <c r="E213" s="777"/>
      <c r="F213" s="777" t="s">
        <v>39</v>
      </c>
      <c r="G213" s="777"/>
      <c r="H213" s="369">
        <f>SUM(H207:H212)</f>
        <v>0</v>
      </c>
    </row>
    <row r="214" spans="2:8" ht="19.5" thickBot="1">
      <c r="B214" s="305"/>
      <c r="C214" s="205"/>
      <c r="D214" s="141"/>
      <c r="E214" s="141"/>
      <c r="F214" s="141"/>
      <c r="G214" s="306"/>
      <c r="H214" s="307"/>
    </row>
    <row r="215" spans="2:8" ht="19.5" thickBot="1">
      <c r="B215" s="308"/>
      <c r="C215" s="228"/>
      <c r="D215" s="309" t="s">
        <v>329</v>
      </c>
      <c r="E215" s="228"/>
      <c r="F215" s="310"/>
      <c r="G215" s="311"/>
      <c r="H215" s="336"/>
    </row>
    <row r="216" spans="2:8" ht="18.75">
      <c r="B216" s="113"/>
      <c r="C216" s="114"/>
      <c r="D216" s="758" t="s">
        <v>8</v>
      </c>
      <c r="E216" s="759"/>
      <c r="F216" s="759"/>
      <c r="G216" s="759"/>
      <c r="H216" s="760"/>
    </row>
    <row r="217" spans="2:8" ht="37.5">
      <c r="B217" s="193">
        <v>1</v>
      </c>
      <c r="C217" s="190" t="s">
        <v>9</v>
      </c>
      <c r="D217" s="158" t="s">
        <v>568</v>
      </c>
      <c r="E217" s="68" t="s">
        <v>55</v>
      </c>
      <c r="F217" s="281">
        <v>20.38</v>
      </c>
      <c r="G217" s="312"/>
      <c r="H217" s="147">
        <f>F217*G217</f>
        <v>0</v>
      </c>
    </row>
    <row r="218" spans="2:8" ht="57.75" customHeight="1">
      <c r="B218" s="193">
        <v>2</v>
      </c>
      <c r="C218" s="194" t="s">
        <v>11</v>
      </c>
      <c r="D218" s="158" t="s">
        <v>569</v>
      </c>
      <c r="E218" s="68" t="s">
        <v>55</v>
      </c>
      <c r="F218" s="281">
        <v>20.38</v>
      </c>
      <c r="G218" s="282"/>
      <c r="H218" s="147">
        <f>F218*G218</f>
        <v>0</v>
      </c>
    </row>
    <row r="219" spans="2:8" ht="57" customHeight="1">
      <c r="B219" s="193">
        <v>3</v>
      </c>
      <c r="C219" s="194" t="s">
        <v>12</v>
      </c>
      <c r="D219" s="158" t="s">
        <v>570</v>
      </c>
      <c r="E219" s="68" t="s">
        <v>55</v>
      </c>
      <c r="F219" s="281">
        <v>20.38</v>
      </c>
      <c r="G219" s="282"/>
      <c r="H219" s="147">
        <f>F219*G219</f>
        <v>0</v>
      </c>
    </row>
    <row r="220" spans="2:8" ht="24" customHeight="1" thickBot="1">
      <c r="B220" s="200">
        <v>4</v>
      </c>
      <c r="C220" s="201" t="s">
        <v>13</v>
      </c>
      <c r="D220" s="202" t="s">
        <v>330</v>
      </c>
      <c r="E220" s="70" t="s">
        <v>55</v>
      </c>
      <c r="F220" s="283">
        <v>20.38</v>
      </c>
      <c r="G220" s="313"/>
      <c r="H220" s="148">
        <f>F220*G220</f>
        <v>0</v>
      </c>
    </row>
    <row r="221" spans="2:8" ht="21" customHeight="1" thickBot="1">
      <c r="B221" s="727" t="s">
        <v>14</v>
      </c>
      <c r="C221" s="728"/>
      <c r="D221" s="728"/>
      <c r="E221" s="728"/>
      <c r="F221" s="728"/>
      <c r="G221" s="729"/>
      <c r="H221" s="359">
        <f>SUM(H217:H220)</f>
        <v>0</v>
      </c>
    </row>
    <row r="222" spans="2:8" ht="18.75">
      <c r="B222" s="113"/>
      <c r="C222" s="114"/>
      <c r="D222" s="758" t="s">
        <v>331</v>
      </c>
      <c r="E222" s="759"/>
      <c r="F222" s="759"/>
      <c r="G222" s="759"/>
      <c r="H222" s="760"/>
    </row>
    <row r="223" spans="2:8" ht="18.75">
      <c r="B223" s="193">
        <v>5</v>
      </c>
      <c r="C223" s="190" t="s">
        <v>16</v>
      </c>
      <c r="D223" s="158" t="s">
        <v>332</v>
      </c>
      <c r="E223" s="68" t="s">
        <v>59</v>
      </c>
      <c r="F223" s="281">
        <v>14.73</v>
      </c>
      <c r="G223" s="312"/>
      <c r="H223" s="147">
        <f>F223*G223</f>
        <v>0</v>
      </c>
    </row>
    <row r="224" spans="2:8" ht="18.75">
      <c r="B224" s="193">
        <v>6</v>
      </c>
      <c r="C224" s="190" t="s">
        <v>17</v>
      </c>
      <c r="D224" s="158" t="s">
        <v>333</v>
      </c>
      <c r="E224" s="68" t="s">
        <v>59</v>
      </c>
      <c r="F224" s="281">
        <v>9.82</v>
      </c>
      <c r="G224" s="94"/>
      <c r="H224" s="147">
        <f>F224*G224</f>
        <v>0</v>
      </c>
    </row>
    <row r="225" spans="2:8" ht="18.75">
      <c r="B225" s="193">
        <v>7</v>
      </c>
      <c r="C225" s="190" t="s">
        <v>18</v>
      </c>
      <c r="D225" s="158" t="s">
        <v>334</v>
      </c>
      <c r="E225" s="68" t="s">
        <v>59</v>
      </c>
      <c r="F225" s="281">
        <v>1</v>
      </c>
      <c r="G225" s="94"/>
      <c r="H225" s="147">
        <f>F225*G225</f>
        <v>0</v>
      </c>
    </row>
    <row r="226" spans="2:8" ht="57" thickBot="1">
      <c r="B226" s="200">
        <v>8</v>
      </c>
      <c r="C226" s="190" t="s">
        <v>19</v>
      </c>
      <c r="D226" s="202" t="s">
        <v>335</v>
      </c>
      <c r="E226" s="70" t="s">
        <v>59</v>
      </c>
      <c r="F226" s="283">
        <v>9.25</v>
      </c>
      <c r="G226" s="98"/>
      <c r="H226" s="148">
        <f>F226*G226</f>
        <v>0</v>
      </c>
    </row>
    <row r="227" spans="2:8" ht="21" customHeight="1" thickBot="1">
      <c r="B227" s="727" t="s">
        <v>21</v>
      </c>
      <c r="C227" s="728"/>
      <c r="D227" s="728"/>
      <c r="E227" s="728"/>
      <c r="F227" s="728"/>
      <c r="G227" s="729"/>
      <c r="H227" s="359">
        <f>SUM(H223:H226)</f>
        <v>0</v>
      </c>
    </row>
    <row r="228" spans="2:8" ht="18.75">
      <c r="B228" s="113"/>
      <c r="C228" s="114"/>
      <c r="D228" s="804" t="s">
        <v>336</v>
      </c>
      <c r="E228" s="805"/>
      <c r="F228" s="805"/>
      <c r="G228" s="805"/>
      <c r="H228" s="806"/>
    </row>
    <row r="229" spans="2:8" ht="37.5">
      <c r="B229" s="193">
        <v>9</v>
      </c>
      <c r="C229" s="190" t="s">
        <v>23</v>
      </c>
      <c r="D229" s="158" t="s">
        <v>337</v>
      </c>
      <c r="E229" s="68" t="s">
        <v>59</v>
      </c>
      <c r="F229" s="281">
        <v>2.24</v>
      </c>
      <c r="G229" s="312"/>
      <c r="H229" s="147">
        <f>F229*G229</f>
        <v>0</v>
      </c>
    </row>
    <row r="230" spans="2:8" ht="37.5">
      <c r="B230" s="193">
        <v>10</v>
      </c>
      <c r="C230" s="190" t="s">
        <v>24</v>
      </c>
      <c r="D230" s="158" t="s">
        <v>338</v>
      </c>
      <c r="E230" s="68" t="s">
        <v>59</v>
      </c>
      <c r="F230" s="281">
        <v>6.37</v>
      </c>
      <c r="G230" s="94"/>
      <c r="H230" s="147">
        <f>F230*G230</f>
        <v>0</v>
      </c>
    </row>
    <row r="231" spans="2:8" ht="38.25" thickBot="1">
      <c r="B231" s="193">
        <v>11</v>
      </c>
      <c r="C231" s="190" t="s">
        <v>25</v>
      </c>
      <c r="D231" s="158" t="s">
        <v>571</v>
      </c>
      <c r="E231" s="68" t="s">
        <v>59</v>
      </c>
      <c r="F231" s="281">
        <v>1.54</v>
      </c>
      <c r="G231" s="94"/>
      <c r="H231" s="147">
        <f>F231*G231</f>
        <v>0</v>
      </c>
    </row>
    <row r="232" spans="2:8" ht="22.5" customHeight="1" thickBot="1">
      <c r="B232" s="727" t="s">
        <v>152</v>
      </c>
      <c r="C232" s="728"/>
      <c r="D232" s="728"/>
      <c r="E232" s="728"/>
      <c r="F232" s="728"/>
      <c r="G232" s="729"/>
      <c r="H232" s="198">
        <f>SUM(H229:H231)</f>
        <v>0</v>
      </c>
    </row>
    <row r="233" spans="2:8" ht="18.75">
      <c r="B233" s="113"/>
      <c r="C233" s="114"/>
      <c r="D233" s="758" t="s">
        <v>339</v>
      </c>
      <c r="E233" s="759"/>
      <c r="F233" s="759"/>
      <c r="G233" s="759"/>
      <c r="H233" s="760"/>
    </row>
    <row r="234" spans="2:8" ht="19.5" thickBot="1">
      <c r="B234" s="193">
        <v>12</v>
      </c>
      <c r="C234" s="190" t="s">
        <v>30</v>
      </c>
      <c r="D234" s="158" t="s">
        <v>340</v>
      </c>
      <c r="E234" s="68" t="s">
        <v>68</v>
      </c>
      <c r="F234" s="281">
        <v>503</v>
      </c>
      <c r="G234" s="312"/>
      <c r="H234" s="147">
        <f>F234*G234</f>
        <v>0</v>
      </c>
    </row>
    <row r="235" spans="2:8" ht="24.75" customHeight="1" thickBot="1">
      <c r="B235" s="727" t="s">
        <v>32</v>
      </c>
      <c r="C235" s="728"/>
      <c r="D235" s="728"/>
      <c r="E235" s="728"/>
      <c r="F235" s="728"/>
      <c r="G235" s="729"/>
      <c r="H235" s="198">
        <f>SUM(H234)</f>
        <v>0</v>
      </c>
    </row>
    <row r="236" spans="2:8" ht="18.75">
      <c r="B236" s="113"/>
      <c r="C236" s="114"/>
      <c r="D236" s="758" t="s">
        <v>341</v>
      </c>
      <c r="E236" s="759"/>
      <c r="F236" s="759"/>
      <c r="G236" s="759"/>
      <c r="H236" s="760"/>
    </row>
    <row r="237" spans="2:8" ht="57" thickBot="1">
      <c r="B237" s="193">
        <v>13</v>
      </c>
      <c r="C237" s="190" t="s">
        <v>217</v>
      </c>
      <c r="D237" s="158" t="s">
        <v>342</v>
      </c>
      <c r="E237" s="68" t="s">
        <v>55</v>
      </c>
      <c r="F237" s="281">
        <v>15.4</v>
      </c>
      <c r="G237" s="312"/>
      <c r="H237" s="147">
        <f>F237*G237</f>
        <v>0</v>
      </c>
    </row>
    <row r="238" spans="2:8" ht="20.25" customHeight="1" thickBot="1">
      <c r="B238" s="727" t="s">
        <v>226</v>
      </c>
      <c r="C238" s="728"/>
      <c r="D238" s="728"/>
      <c r="E238" s="728"/>
      <c r="F238" s="728"/>
      <c r="G238" s="729"/>
      <c r="H238" s="198">
        <f>SUM(H237)</f>
        <v>0</v>
      </c>
    </row>
    <row r="239" spans="2:8" ht="21" customHeight="1" thickBot="1">
      <c r="B239" s="255"/>
      <c r="C239" s="111"/>
      <c r="D239" s="401" t="s">
        <v>343</v>
      </c>
      <c r="E239" s="400"/>
      <c r="F239" s="400"/>
      <c r="G239" s="400"/>
      <c r="H239" s="394"/>
    </row>
    <row r="240" spans="2:8" ht="18.75">
      <c r="B240" s="122"/>
      <c r="C240" s="102"/>
      <c r="D240" s="395" t="s">
        <v>34</v>
      </c>
      <c r="E240" s="396"/>
      <c r="F240" s="397"/>
      <c r="G240" s="398"/>
      <c r="H240" s="399">
        <f>H221</f>
        <v>0</v>
      </c>
    </row>
    <row r="241" spans="2:8" ht="18.75">
      <c r="B241" s="132"/>
      <c r="C241" s="133"/>
      <c r="D241" s="298" t="s">
        <v>344</v>
      </c>
      <c r="E241" s="314"/>
      <c r="F241" s="315"/>
      <c r="G241" s="316"/>
      <c r="H241" s="370">
        <f>H227</f>
        <v>0</v>
      </c>
    </row>
    <row r="242" spans="2:8" ht="18.75">
      <c r="B242" s="301"/>
      <c r="C242" s="105"/>
      <c r="D242" s="302" t="s">
        <v>345</v>
      </c>
      <c r="E242" s="314"/>
      <c r="F242" s="317"/>
      <c r="G242" s="90"/>
      <c r="H242" s="370">
        <f>H232</f>
        <v>0</v>
      </c>
    </row>
    <row r="243" spans="2:8" ht="18.75">
      <c r="B243" s="301"/>
      <c r="C243" s="105"/>
      <c r="D243" s="302" t="s">
        <v>346</v>
      </c>
      <c r="E243" s="314"/>
      <c r="F243" s="317"/>
      <c r="G243" s="90"/>
      <c r="H243" s="370">
        <f>H235</f>
        <v>0</v>
      </c>
    </row>
    <row r="244" spans="2:8" ht="19.5" thickBot="1">
      <c r="B244" s="301"/>
      <c r="C244" s="105"/>
      <c r="D244" s="302" t="s">
        <v>347</v>
      </c>
      <c r="E244" s="314"/>
      <c r="F244" s="317"/>
      <c r="G244" s="90"/>
      <c r="H244" s="370">
        <f>H238</f>
        <v>0</v>
      </c>
    </row>
    <row r="245" spans="2:8" ht="21.75" customHeight="1" thickBot="1">
      <c r="B245" s="110"/>
      <c r="C245" s="140"/>
      <c r="D245" s="776" t="s">
        <v>348</v>
      </c>
      <c r="E245" s="777"/>
      <c r="F245" s="777"/>
      <c r="G245" s="801"/>
      <c r="H245" s="369">
        <f>SUM(H240:H244)</f>
        <v>0</v>
      </c>
    </row>
    <row r="246" spans="2:9" ht="19.5" thickBot="1">
      <c r="B246" s="142"/>
      <c r="C246" s="142"/>
      <c r="D246" s="143"/>
      <c r="E246" s="143"/>
      <c r="F246" s="143"/>
      <c r="G246" s="145"/>
      <c r="H246" s="318"/>
      <c r="I246" s="5"/>
    </row>
    <row r="247" spans="2:8" ht="18.75">
      <c r="B247" s="149"/>
      <c r="C247" s="115"/>
      <c r="D247" s="802" t="s">
        <v>349</v>
      </c>
      <c r="E247" s="802"/>
      <c r="F247" s="802" t="s">
        <v>39</v>
      </c>
      <c r="G247" s="803"/>
      <c r="H247" s="371">
        <f>H213</f>
        <v>0</v>
      </c>
    </row>
    <row r="248" spans="2:8" ht="19.5" thickBot="1">
      <c r="B248" s="108"/>
      <c r="C248" s="290"/>
      <c r="D248" s="794" t="s">
        <v>350</v>
      </c>
      <c r="E248" s="794"/>
      <c r="F248" s="794" t="s">
        <v>39</v>
      </c>
      <c r="G248" s="795"/>
      <c r="H248" s="372">
        <f>H245</f>
        <v>0</v>
      </c>
    </row>
    <row r="249" spans="2:8" ht="19.5" thickBot="1">
      <c r="B249" s="110"/>
      <c r="C249" s="140"/>
      <c r="D249" s="776" t="s">
        <v>351</v>
      </c>
      <c r="E249" s="777"/>
      <c r="F249" s="777" t="s">
        <v>39</v>
      </c>
      <c r="G249" s="777"/>
      <c r="H249" s="369">
        <f>SUM(H247:H248)</f>
        <v>0</v>
      </c>
    </row>
    <row r="250" spans="2:8" ht="19.5" thickBot="1">
      <c r="B250" s="142"/>
      <c r="C250" s="142"/>
      <c r="D250" s="143"/>
      <c r="E250" s="143"/>
      <c r="F250" s="143"/>
      <c r="G250" s="145"/>
      <c r="H250" s="373"/>
    </row>
    <row r="251" spans="2:8" ht="19.5" thickBot="1">
      <c r="B251" s="796" t="s">
        <v>352</v>
      </c>
      <c r="C251" s="797"/>
      <c r="D251" s="797"/>
      <c r="E251" s="797"/>
      <c r="F251" s="797"/>
      <c r="G251" s="797"/>
      <c r="H251" s="798"/>
    </row>
    <row r="252" spans="2:8" ht="19.5" thickBot="1">
      <c r="B252" s="778">
        <v>1</v>
      </c>
      <c r="C252" s="779"/>
      <c r="D252" s="799" t="s">
        <v>353</v>
      </c>
      <c r="E252" s="800"/>
      <c r="F252" s="800" t="s">
        <v>39</v>
      </c>
      <c r="G252" s="800"/>
      <c r="H252" s="365">
        <f>H76</f>
        <v>0</v>
      </c>
    </row>
    <row r="253" spans="2:8" ht="19.5" thickBot="1">
      <c r="B253" s="778">
        <v>2</v>
      </c>
      <c r="C253" s="779"/>
      <c r="D253" s="799" t="s">
        <v>354</v>
      </c>
      <c r="E253" s="800"/>
      <c r="F253" s="800" t="s">
        <v>39</v>
      </c>
      <c r="G253" s="800"/>
      <c r="H253" s="366">
        <f>H249</f>
        <v>0</v>
      </c>
    </row>
    <row r="254" spans="2:8" ht="19.5" thickBot="1">
      <c r="B254" s="778"/>
      <c r="C254" s="779"/>
      <c r="D254" s="780" t="s">
        <v>355</v>
      </c>
      <c r="E254" s="781"/>
      <c r="F254" s="781"/>
      <c r="G254" s="781"/>
      <c r="H254" s="365">
        <f>SUM(H252:H253)</f>
        <v>0</v>
      </c>
    </row>
    <row r="255" spans="2:8" ht="18.75">
      <c r="B255" s="57"/>
      <c r="C255" s="57"/>
      <c r="D255" s="319"/>
      <c r="E255" s="59"/>
      <c r="F255" s="60"/>
      <c r="G255" s="61"/>
      <c r="H255" s="320"/>
    </row>
    <row r="256" spans="2:8" ht="18.75">
      <c r="B256" s="180"/>
      <c r="C256" s="180"/>
      <c r="D256" s="641" t="s">
        <v>175</v>
      </c>
      <c r="E256" s="179"/>
      <c r="F256" s="181"/>
      <c r="G256" s="182"/>
      <c r="H256" s="321"/>
    </row>
    <row r="257" spans="2:8" ht="18.75">
      <c r="B257" s="180"/>
      <c r="C257" s="180"/>
      <c r="D257" s="641" t="s">
        <v>176</v>
      </c>
      <c r="E257" s="179"/>
      <c r="F257" s="181"/>
      <c r="G257" s="182"/>
      <c r="H257" s="321"/>
    </row>
    <row r="258" spans="2:8" ht="18.75">
      <c r="B258" s="180"/>
      <c r="C258" s="180"/>
      <c r="D258" s="641" t="s">
        <v>177</v>
      </c>
      <c r="E258" s="179"/>
      <c r="F258" s="181"/>
      <c r="G258" s="182"/>
      <c r="H258" s="321"/>
    </row>
  </sheetData>
  <sheetProtection/>
  <mergeCells count="92">
    <mergeCell ref="B133:G133"/>
    <mergeCell ref="D7:H7"/>
    <mergeCell ref="D8:H8"/>
    <mergeCell ref="D9:H9"/>
    <mergeCell ref="D145:H145"/>
    <mergeCell ref="D150:H150"/>
    <mergeCell ref="D161:H161"/>
    <mergeCell ref="D23:H23"/>
    <mergeCell ref="D39:H39"/>
    <mergeCell ref="D43:H43"/>
    <mergeCell ref="D62:H62"/>
    <mergeCell ref="B1:H1"/>
    <mergeCell ref="B2:H2"/>
    <mergeCell ref="B3:H3"/>
    <mergeCell ref="D4:H4"/>
    <mergeCell ref="D5:H5"/>
    <mergeCell ref="D6:H6"/>
    <mergeCell ref="D10:H10"/>
    <mergeCell ref="D11:H11"/>
    <mergeCell ref="D12:H12"/>
    <mergeCell ref="D13:H13"/>
    <mergeCell ref="D14:H14"/>
    <mergeCell ref="D15:H15"/>
    <mergeCell ref="D16:H16"/>
    <mergeCell ref="D17:H17"/>
    <mergeCell ref="D18:H18"/>
    <mergeCell ref="D19:H19"/>
    <mergeCell ref="B30:G30"/>
    <mergeCell ref="B78:H78"/>
    <mergeCell ref="B79:H79"/>
    <mergeCell ref="B80:H80"/>
    <mergeCell ref="D110:H11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D95:H95"/>
    <mergeCell ref="D96:H96"/>
    <mergeCell ref="B107:G107"/>
    <mergeCell ref="D135:H135"/>
    <mergeCell ref="B117:G117"/>
    <mergeCell ref="B122:G122"/>
    <mergeCell ref="D123:H123"/>
    <mergeCell ref="D118:H118"/>
    <mergeCell ref="D134:H134"/>
    <mergeCell ref="D245:G245"/>
    <mergeCell ref="D247:G247"/>
    <mergeCell ref="D222:H222"/>
    <mergeCell ref="B227:G227"/>
    <mergeCell ref="D228:H228"/>
    <mergeCell ref="B232:G232"/>
    <mergeCell ref="B235:G235"/>
    <mergeCell ref="D233:H233"/>
    <mergeCell ref="D236:H236"/>
    <mergeCell ref="B238:G238"/>
    <mergeCell ref="D248:G248"/>
    <mergeCell ref="D249:G249"/>
    <mergeCell ref="B251:H251"/>
    <mergeCell ref="B252:C252"/>
    <mergeCell ref="D252:G252"/>
    <mergeCell ref="B253:C253"/>
    <mergeCell ref="D253:G253"/>
    <mergeCell ref="B254:C254"/>
    <mergeCell ref="D254:G254"/>
    <mergeCell ref="D31:H31"/>
    <mergeCell ref="B38:G38"/>
    <mergeCell ref="B42:G42"/>
    <mergeCell ref="B51:G51"/>
    <mergeCell ref="D52:H52"/>
    <mergeCell ref="B61:G61"/>
    <mergeCell ref="B68:G68"/>
    <mergeCell ref="B144:G144"/>
    <mergeCell ref="B149:G149"/>
    <mergeCell ref="B160:G160"/>
    <mergeCell ref="B191:G191"/>
    <mergeCell ref="B205:G205"/>
    <mergeCell ref="B206:H206"/>
    <mergeCell ref="B221:G221"/>
    <mergeCell ref="D211:E211"/>
    <mergeCell ref="D213:G213"/>
    <mergeCell ref="D192:H192"/>
    <mergeCell ref="D216:H216"/>
  </mergeCells>
  <printOptions/>
  <pageMargins left="0.7" right="0.7" top="0.75" bottom="0.75" header="0.3" footer="0.3"/>
  <pageSetup fitToHeight="0" fitToWidth="1" horizontalDpi="600" verticalDpi="600" orientation="portrait" paperSize="9" scale="62" r:id="rId1"/>
  <rowBreaks count="1" manualBreakCount="1">
    <brk id="5"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271"/>
  <sheetViews>
    <sheetView zoomScalePageLayoutView="0" workbookViewId="0" topLeftCell="A46">
      <selection activeCell="D233" sqref="D233"/>
    </sheetView>
  </sheetViews>
  <sheetFormatPr defaultColWidth="9.140625" defaultRowHeight="15"/>
  <cols>
    <col min="1" max="1" width="3.00390625" style="56" customWidth="1"/>
    <col min="2" max="2" width="7.00390625" style="57" customWidth="1"/>
    <col min="3" max="3" width="8.57421875" style="57" customWidth="1"/>
    <col min="4" max="4" width="58.28125" style="402" customWidth="1"/>
    <col min="5" max="5" width="12.28125" style="59" customWidth="1"/>
    <col min="6" max="6" width="13.28125" style="60" customWidth="1"/>
    <col min="7" max="7" width="16.421875" style="403" customWidth="1"/>
    <col min="8" max="8" width="22.28125" style="404" customWidth="1"/>
  </cols>
  <sheetData>
    <row r="1" spans="1:8" ht="84.75" customHeight="1" thickBot="1">
      <c r="A1" s="107"/>
      <c r="B1" s="764" t="s">
        <v>119</v>
      </c>
      <c r="C1" s="805"/>
      <c r="D1" s="805"/>
      <c r="E1" s="805"/>
      <c r="F1" s="805"/>
      <c r="G1" s="805"/>
      <c r="H1" s="822"/>
    </row>
    <row r="2" spans="1:8" ht="19.5" thickBot="1">
      <c r="A2" s="107"/>
      <c r="B2" s="752" t="s">
        <v>120</v>
      </c>
      <c r="C2" s="753"/>
      <c r="D2" s="753"/>
      <c r="E2" s="753"/>
      <c r="F2" s="753"/>
      <c r="G2" s="753"/>
      <c r="H2" s="812"/>
    </row>
    <row r="3" spans="1:8" ht="41.25" customHeight="1" thickBot="1">
      <c r="A3" s="107"/>
      <c r="B3" s="755" t="s">
        <v>606</v>
      </c>
      <c r="C3" s="756"/>
      <c r="D3" s="756"/>
      <c r="E3" s="756"/>
      <c r="F3" s="756"/>
      <c r="G3" s="756"/>
      <c r="H3" s="813"/>
    </row>
    <row r="4" spans="1:8" ht="18.75">
      <c r="A4" s="107"/>
      <c r="B4" s="76"/>
      <c r="C4" s="77"/>
      <c r="D4" s="758" t="s">
        <v>69</v>
      </c>
      <c r="E4" s="759"/>
      <c r="F4" s="759"/>
      <c r="G4" s="759"/>
      <c r="H4" s="760"/>
    </row>
    <row r="5" spans="1:8" ht="68.25" customHeight="1">
      <c r="A5" s="107"/>
      <c r="B5" s="122"/>
      <c r="C5" s="186" t="s">
        <v>70</v>
      </c>
      <c r="D5" s="747" t="s">
        <v>71</v>
      </c>
      <c r="E5" s="748"/>
      <c r="F5" s="748"/>
      <c r="G5" s="748"/>
      <c r="H5" s="749"/>
    </row>
    <row r="6" spans="1:8" ht="158.25" customHeight="1">
      <c r="A6" s="107"/>
      <c r="B6" s="122"/>
      <c r="C6" s="186" t="s">
        <v>72</v>
      </c>
      <c r="D6" s="747" t="s">
        <v>73</v>
      </c>
      <c r="E6" s="748"/>
      <c r="F6" s="748"/>
      <c r="G6" s="748"/>
      <c r="H6" s="749"/>
    </row>
    <row r="7" spans="1:8" ht="105" customHeight="1">
      <c r="A7" s="107"/>
      <c r="B7" s="7"/>
      <c r="C7" s="8" t="s">
        <v>74</v>
      </c>
      <c r="D7" s="745" t="s">
        <v>75</v>
      </c>
      <c r="E7" s="745"/>
      <c r="F7" s="745"/>
      <c r="G7" s="745"/>
      <c r="H7" s="746"/>
    </row>
    <row r="8" spans="1:8" ht="90.75" customHeight="1">
      <c r="A8" s="107"/>
      <c r="B8" s="7"/>
      <c r="C8" s="8" t="s">
        <v>76</v>
      </c>
      <c r="D8" s="745" t="s">
        <v>122</v>
      </c>
      <c r="E8" s="745"/>
      <c r="F8" s="745"/>
      <c r="G8" s="745"/>
      <c r="H8" s="746"/>
    </row>
    <row r="9" spans="1:8" ht="146.25" customHeight="1">
      <c r="A9" s="107"/>
      <c r="B9" s="7"/>
      <c r="C9" s="8" t="s">
        <v>77</v>
      </c>
      <c r="D9" s="745" t="s">
        <v>356</v>
      </c>
      <c r="E9" s="745"/>
      <c r="F9" s="745"/>
      <c r="G9" s="745"/>
      <c r="H9" s="746"/>
    </row>
    <row r="10" spans="1:8" ht="110.25" customHeight="1">
      <c r="A10" s="107"/>
      <c r="B10" s="7"/>
      <c r="C10" s="8" t="s">
        <v>78</v>
      </c>
      <c r="D10" s="745" t="s">
        <v>124</v>
      </c>
      <c r="E10" s="745"/>
      <c r="F10" s="745"/>
      <c r="G10" s="745"/>
      <c r="H10" s="746"/>
    </row>
    <row r="11" spans="1:8" ht="51.75" customHeight="1">
      <c r="A11" s="107"/>
      <c r="B11" s="7"/>
      <c r="C11" s="8" t="s">
        <v>79</v>
      </c>
      <c r="D11" s="745" t="s">
        <v>125</v>
      </c>
      <c r="E11" s="745"/>
      <c r="F11" s="745"/>
      <c r="G11" s="745"/>
      <c r="H11" s="746"/>
    </row>
    <row r="12" spans="1:8" ht="82.5" customHeight="1">
      <c r="A12" s="107"/>
      <c r="B12" s="7"/>
      <c r="C12" s="8" t="s">
        <v>81</v>
      </c>
      <c r="D12" s="747" t="s">
        <v>357</v>
      </c>
      <c r="E12" s="748"/>
      <c r="F12" s="748"/>
      <c r="G12" s="748"/>
      <c r="H12" s="749"/>
    </row>
    <row r="13" spans="1:8" ht="91.5" customHeight="1">
      <c r="A13" s="107"/>
      <c r="B13" s="7"/>
      <c r="C13" s="187" t="s">
        <v>82</v>
      </c>
      <c r="D13" s="745" t="s">
        <v>127</v>
      </c>
      <c r="E13" s="745"/>
      <c r="F13" s="745"/>
      <c r="G13" s="745"/>
      <c r="H13" s="746"/>
    </row>
    <row r="14" spans="1:8" ht="33.75" customHeight="1">
      <c r="A14" s="107"/>
      <c r="B14" s="7"/>
      <c r="C14" s="8" t="s">
        <v>83</v>
      </c>
      <c r="D14" s="848" t="s">
        <v>181</v>
      </c>
      <c r="E14" s="849"/>
      <c r="F14" s="849"/>
      <c r="G14" s="849"/>
      <c r="H14" s="850"/>
    </row>
    <row r="15" spans="1:8" ht="217.5" customHeight="1">
      <c r="A15" s="107"/>
      <c r="B15" s="7"/>
      <c r="C15" s="8" t="s">
        <v>85</v>
      </c>
      <c r="D15" s="745" t="s">
        <v>86</v>
      </c>
      <c r="E15" s="745"/>
      <c r="F15" s="745"/>
      <c r="G15" s="745"/>
      <c r="H15" s="746"/>
    </row>
    <row r="16" spans="2:8" ht="162" customHeight="1">
      <c r="B16" s="7"/>
      <c r="C16" s="8" t="s">
        <v>87</v>
      </c>
      <c r="D16" s="747" t="s">
        <v>88</v>
      </c>
      <c r="E16" s="748"/>
      <c r="F16" s="748"/>
      <c r="G16" s="748"/>
      <c r="H16" s="749"/>
    </row>
    <row r="17" spans="2:8" ht="126" customHeight="1">
      <c r="B17" s="7"/>
      <c r="C17" s="8" t="s">
        <v>89</v>
      </c>
      <c r="D17" s="747" t="s">
        <v>90</v>
      </c>
      <c r="E17" s="748"/>
      <c r="F17" s="748"/>
      <c r="G17" s="748"/>
      <c r="H17" s="749"/>
    </row>
    <row r="18" spans="2:8" ht="87" customHeight="1">
      <c r="B18" s="7"/>
      <c r="C18" s="8" t="s">
        <v>91</v>
      </c>
      <c r="D18" s="747" t="s">
        <v>129</v>
      </c>
      <c r="E18" s="748"/>
      <c r="F18" s="748"/>
      <c r="G18" s="748"/>
      <c r="H18" s="749"/>
    </row>
    <row r="19" spans="2:8" ht="90" customHeight="1" thickBot="1">
      <c r="B19" s="405"/>
      <c r="C19" s="188" t="s">
        <v>92</v>
      </c>
      <c r="D19" s="750" t="s">
        <v>130</v>
      </c>
      <c r="E19" s="750"/>
      <c r="F19" s="750"/>
      <c r="G19" s="750"/>
      <c r="H19" s="751"/>
    </row>
    <row r="20" spans="2:8" ht="18.75" thickBot="1">
      <c r="B20" s="406"/>
      <c r="C20" s="406"/>
      <c r="D20" s="407"/>
      <c r="E20" s="406"/>
      <c r="F20" s="408"/>
      <c r="G20" s="409"/>
      <c r="H20" s="406"/>
    </row>
    <row r="21" spans="2:8" ht="56.25">
      <c r="B21" s="76" t="s">
        <v>54</v>
      </c>
      <c r="C21" s="77" t="s">
        <v>2</v>
      </c>
      <c r="D21" s="77" t="s">
        <v>3</v>
      </c>
      <c r="E21" s="77" t="s">
        <v>53</v>
      </c>
      <c r="F21" s="78" t="s">
        <v>4</v>
      </c>
      <c r="G21" s="79" t="s">
        <v>5</v>
      </c>
      <c r="H21" s="361" t="s">
        <v>234</v>
      </c>
    </row>
    <row r="22" spans="2:8" ht="18.75">
      <c r="B22" s="127">
        <v>1</v>
      </c>
      <c r="C22" s="83">
        <v>2</v>
      </c>
      <c r="D22" s="82">
        <v>3</v>
      </c>
      <c r="E22" s="83">
        <v>4</v>
      </c>
      <c r="F22" s="83">
        <v>5</v>
      </c>
      <c r="G22" s="84">
        <v>6</v>
      </c>
      <c r="H22" s="362">
        <v>7</v>
      </c>
    </row>
    <row r="23" spans="2:8" ht="18.75">
      <c r="B23" s="122"/>
      <c r="C23" s="410"/>
      <c r="D23" s="87" t="s">
        <v>94</v>
      </c>
      <c r="E23" s="411"/>
      <c r="F23" s="89"/>
      <c r="G23" s="90"/>
      <c r="H23" s="412"/>
    </row>
    <row r="24" spans="1:8" ht="18.75">
      <c r="A24" s="413"/>
      <c r="B24" s="127"/>
      <c r="C24" s="8">
        <v>0.1</v>
      </c>
      <c r="D24" s="92" t="s">
        <v>95</v>
      </c>
      <c r="E24" s="8" t="s">
        <v>61</v>
      </c>
      <c r="F24" s="414">
        <v>1</v>
      </c>
      <c r="G24" s="282"/>
      <c r="H24" s="95">
        <f aca="true" t="shared" si="0" ref="H24:H30">F24*G24</f>
        <v>0</v>
      </c>
    </row>
    <row r="25" spans="1:8" ht="37.5">
      <c r="A25" s="413"/>
      <c r="B25" s="127"/>
      <c r="C25" s="8">
        <v>0.2</v>
      </c>
      <c r="D25" s="92" t="s">
        <v>96</v>
      </c>
      <c r="E25" s="8" t="s">
        <v>61</v>
      </c>
      <c r="F25" s="414">
        <v>1</v>
      </c>
      <c r="G25" s="282"/>
      <c r="H25" s="95">
        <f t="shared" si="0"/>
        <v>0</v>
      </c>
    </row>
    <row r="26" spans="1:8" ht="18.75">
      <c r="A26" s="413"/>
      <c r="B26" s="127"/>
      <c r="C26" s="8">
        <v>0.3</v>
      </c>
      <c r="D26" s="92" t="s">
        <v>97</v>
      </c>
      <c r="E26" s="8" t="s">
        <v>61</v>
      </c>
      <c r="F26" s="414">
        <v>1</v>
      </c>
      <c r="G26" s="282"/>
      <c r="H26" s="95">
        <f t="shared" si="0"/>
        <v>0</v>
      </c>
    </row>
    <row r="27" spans="1:8" ht="18.75">
      <c r="A27" s="413"/>
      <c r="B27" s="127"/>
      <c r="C27" s="8">
        <v>0.4</v>
      </c>
      <c r="D27" s="92" t="s">
        <v>132</v>
      </c>
      <c r="E27" s="8" t="s">
        <v>61</v>
      </c>
      <c r="F27" s="414">
        <v>1</v>
      </c>
      <c r="G27" s="282"/>
      <c r="H27" s="95">
        <f t="shared" si="0"/>
        <v>0</v>
      </c>
    </row>
    <row r="28" spans="1:8" ht="37.5">
      <c r="A28" s="413"/>
      <c r="B28" s="127"/>
      <c r="C28" s="8">
        <v>0.5</v>
      </c>
      <c r="D28" s="92" t="s">
        <v>98</v>
      </c>
      <c r="E28" s="8" t="s">
        <v>61</v>
      </c>
      <c r="F28" s="414">
        <v>1</v>
      </c>
      <c r="G28" s="282"/>
      <c r="H28" s="95">
        <f t="shared" si="0"/>
        <v>0</v>
      </c>
    </row>
    <row r="29" spans="1:8" ht="37.5">
      <c r="A29" s="413"/>
      <c r="B29" s="127"/>
      <c r="C29" s="8">
        <v>0.6</v>
      </c>
      <c r="D29" s="92" t="s">
        <v>99</v>
      </c>
      <c r="E29" s="8" t="s">
        <v>61</v>
      </c>
      <c r="F29" s="414">
        <v>1</v>
      </c>
      <c r="G29" s="282"/>
      <c r="H29" s="95">
        <f t="shared" si="0"/>
        <v>0</v>
      </c>
    </row>
    <row r="30" spans="1:8" ht="38.25" thickBot="1">
      <c r="A30" s="413"/>
      <c r="B30" s="415"/>
      <c r="C30" s="188">
        <v>0.7</v>
      </c>
      <c r="D30" s="135" t="s">
        <v>100</v>
      </c>
      <c r="E30" s="188" t="s">
        <v>61</v>
      </c>
      <c r="F30" s="416">
        <v>1</v>
      </c>
      <c r="G30" s="313"/>
      <c r="H30" s="99">
        <f t="shared" si="0"/>
        <v>0</v>
      </c>
    </row>
    <row r="31" spans="2:8" ht="19.5" thickBot="1">
      <c r="B31" s="739" t="s">
        <v>101</v>
      </c>
      <c r="C31" s="740"/>
      <c r="D31" s="740"/>
      <c r="E31" s="740"/>
      <c r="F31" s="740"/>
      <c r="G31" s="741"/>
      <c r="H31" s="417">
        <f>SUM(H24:H30)</f>
        <v>0</v>
      </c>
    </row>
    <row r="32" spans="2:8" ht="18.75">
      <c r="B32" s="149"/>
      <c r="C32" s="116"/>
      <c r="D32" s="758" t="s">
        <v>8</v>
      </c>
      <c r="E32" s="759"/>
      <c r="F32" s="759"/>
      <c r="G32" s="759"/>
      <c r="H32" s="760"/>
    </row>
    <row r="33" spans="2:8" ht="48.75" customHeight="1">
      <c r="B33" s="193">
        <v>1</v>
      </c>
      <c r="C33" s="194" t="s">
        <v>9</v>
      </c>
      <c r="D33" s="158" t="s">
        <v>358</v>
      </c>
      <c r="E33" s="68" t="s">
        <v>55</v>
      </c>
      <c r="F33" s="93">
        <v>1741.7</v>
      </c>
      <c r="G33" s="94"/>
      <c r="H33" s="147">
        <f>F33*G33</f>
        <v>0</v>
      </c>
    </row>
    <row r="34" spans="2:8" ht="69.75" customHeight="1" thickBot="1">
      <c r="B34" s="200">
        <v>2</v>
      </c>
      <c r="C34" s="191" t="s">
        <v>11</v>
      </c>
      <c r="D34" s="202" t="s">
        <v>574</v>
      </c>
      <c r="E34" s="70" t="s">
        <v>59</v>
      </c>
      <c r="F34" s="97">
        <v>621.5</v>
      </c>
      <c r="G34" s="98"/>
      <c r="H34" s="148">
        <f>F34*G34</f>
        <v>0</v>
      </c>
    </row>
    <row r="35" spans="2:8" ht="21.75" customHeight="1" thickBot="1">
      <c r="B35" s="727" t="s">
        <v>14</v>
      </c>
      <c r="C35" s="728"/>
      <c r="D35" s="728"/>
      <c r="E35" s="728"/>
      <c r="F35" s="728"/>
      <c r="G35" s="729"/>
      <c r="H35" s="418">
        <f>SUM(H33:H34)</f>
        <v>0</v>
      </c>
    </row>
    <row r="36" spans="2:8" ht="18.75">
      <c r="B36" s="101"/>
      <c r="C36" s="102"/>
      <c r="D36" s="758" t="s">
        <v>186</v>
      </c>
      <c r="E36" s="759"/>
      <c r="F36" s="759"/>
      <c r="G36" s="759"/>
      <c r="H36" s="760"/>
    </row>
    <row r="37" spans="2:8" ht="103.5" customHeight="1">
      <c r="B37" s="193">
        <v>3</v>
      </c>
      <c r="C37" s="194" t="s">
        <v>16</v>
      </c>
      <c r="D37" s="10" t="s">
        <v>575</v>
      </c>
      <c r="E37" s="68" t="s">
        <v>59</v>
      </c>
      <c r="F37" s="93">
        <v>1222.9</v>
      </c>
      <c r="G37" s="94"/>
      <c r="H37" s="147">
        <f>F37*G37</f>
        <v>0</v>
      </c>
    </row>
    <row r="38" spans="2:8" ht="72.75" customHeight="1">
      <c r="B38" s="195">
        <v>4</v>
      </c>
      <c r="C38" s="194" t="s">
        <v>17</v>
      </c>
      <c r="D38" s="203" t="s">
        <v>359</v>
      </c>
      <c r="E38" s="109" t="s">
        <v>59</v>
      </c>
      <c r="F38" s="151">
        <v>105.7</v>
      </c>
      <c r="G38" s="152"/>
      <c r="H38" s="147">
        <f aca="true" t="shared" si="1" ref="H38:H43">F38*G38</f>
        <v>0</v>
      </c>
    </row>
    <row r="39" spans="2:8" ht="27.75" customHeight="1">
      <c r="B39" s="195">
        <v>5</v>
      </c>
      <c r="C39" s="194" t="s">
        <v>18</v>
      </c>
      <c r="D39" s="203" t="s">
        <v>360</v>
      </c>
      <c r="E39" s="109" t="s">
        <v>56</v>
      </c>
      <c r="F39" s="151">
        <v>4333.2</v>
      </c>
      <c r="G39" s="152"/>
      <c r="H39" s="147">
        <f t="shared" si="1"/>
        <v>0</v>
      </c>
    </row>
    <row r="40" spans="2:8" ht="96" customHeight="1">
      <c r="B40" s="195">
        <v>6</v>
      </c>
      <c r="C40" s="194" t="s">
        <v>19</v>
      </c>
      <c r="D40" s="203" t="s">
        <v>361</v>
      </c>
      <c r="E40" s="109" t="s">
        <v>59</v>
      </c>
      <c r="F40" s="151">
        <v>1060.3</v>
      </c>
      <c r="G40" s="152"/>
      <c r="H40" s="147">
        <f t="shared" si="1"/>
        <v>0</v>
      </c>
    </row>
    <row r="41" spans="2:8" ht="153.75" customHeight="1">
      <c r="B41" s="195">
        <v>7</v>
      </c>
      <c r="C41" s="194" t="s">
        <v>40</v>
      </c>
      <c r="D41" s="203" t="s">
        <v>576</v>
      </c>
      <c r="E41" s="109" t="s">
        <v>31</v>
      </c>
      <c r="F41" s="151">
        <v>1</v>
      </c>
      <c r="G41" s="152"/>
      <c r="H41" s="147">
        <f t="shared" si="1"/>
        <v>0</v>
      </c>
    </row>
    <row r="42" spans="2:8" ht="210.75" customHeight="1">
      <c r="B42" s="195">
        <v>8</v>
      </c>
      <c r="C42" s="194" t="s">
        <v>362</v>
      </c>
      <c r="D42" s="203" t="s">
        <v>577</v>
      </c>
      <c r="E42" s="109"/>
      <c r="F42" s="151"/>
      <c r="G42" s="152"/>
      <c r="H42" s="147"/>
    </row>
    <row r="43" spans="1:8" ht="19.5" thickBot="1">
      <c r="A43" s="413"/>
      <c r="B43" s="195"/>
      <c r="C43" s="194"/>
      <c r="D43" s="203" t="s">
        <v>363</v>
      </c>
      <c r="E43" s="290" t="s">
        <v>55</v>
      </c>
      <c r="F43" s="419">
        <v>18</v>
      </c>
      <c r="G43" s="420"/>
      <c r="H43" s="95">
        <f t="shared" si="1"/>
        <v>0</v>
      </c>
    </row>
    <row r="44" spans="1:8" ht="19.5" customHeight="1" thickBot="1">
      <c r="A44" s="413"/>
      <c r="B44" s="727" t="s">
        <v>21</v>
      </c>
      <c r="C44" s="728"/>
      <c r="D44" s="728"/>
      <c r="E44" s="728"/>
      <c r="F44" s="728"/>
      <c r="G44" s="729"/>
      <c r="H44" s="421">
        <f>SUM(H37:H43)</f>
        <v>0</v>
      </c>
    </row>
    <row r="45" spans="1:8" ht="18.75">
      <c r="A45" s="413"/>
      <c r="B45" s="113"/>
      <c r="C45" s="153"/>
      <c r="D45" s="767" t="s">
        <v>22</v>
      </c>
      <c r="E45" s="768"/>
      <c r="F45" s="768"/>
      <c r="G45" s="768"/>
      <c r="H45" s="769"/>
    </row>
    <row r="46" spans="2:8" ht="61.5" customHeight="1">
      <c r="B46" s="193">
        <v>9</v>
      </c>
      <c r="C46" s="199" t="s">
        <v>23</v>
      </c>
      <c r="D46" s="158" t="s">
        <v>364</v>
      </c>
      <c r="E46" s="68" t="s">
        <v>59</v>
      </c>
      <c r="F46" s="93">
        <v>2233.9</v>
      </c>
      <c r="G46" s="94"/>
      <c r="H46" s="147">
        <f aca="true" t="shared" si="2" ref="H46:H51">F46*G46</f>
        <v>0</v>
      </c>
    </row>
    <row r="47" spans="2:8" ht="81.75" customHeight="1">
      <c r="B47" s="193">
        <v>10</v>
      </c>
      <c r="C47" s="199" t="s">
        <v>24</v>
      </c>
      <c r="D47" s="158" t="s">
        <v>365</v>
      </c>
      <c r="E47" s="68" t="s">
        <v>56</v>
      </c>
      <c r="F47" s="93">
        <v>1291.05</v>
      </c>
      <c r="G47" s="94"/>
      <c r="H47" s="147">
        <f>F47*G47</f>
        <v>0</v>
      </c>
    </row>
    <row r="48" spans="2:8" ht="45.75" customHeight="1">
      <c r="B48" s="193">
        <v>11</v>
      </c>
      <c r="C48" s="199" t="s">
        <v>25</v>
      </c>
      <c r="D48" s="10" t="s">
        <v>366</v>
      </c>
      <c r="E48" s="68" t="s">
        <v>55</v>
      </c>
      <c r="F48" s="93">
        <v>1777.5</v>
      </c>
      <c r="G48" s="94"/>
      <c r="H48" s="147">
        <f t="shared" si="2"/>
        <v>0</v>
      </c>
    </row>
    <row r="49" spans="2:8" ht="81.75" customHeight="1">
      <c r="B49" s="193">
        <v>12</v>
      </c>
      <c r="C49" s="199" t="s">
        <v>26</v>
      </c>
      <c r="D49" s="158" t="s">
        <v>367</v>
      </c>
      <c r="E49" s="68" t="s">
        <v>55</v>
      </c>
      <c r="F49" s="93">
        <v>1777.5</v>
      </c>
      <c r="G49" s="94"/>
      <c r="H49" s="147">
        <f t="shared" si="2"/>
        <v>0</v>
      </c>
    </row>
    <row r="50" spans="2:8" ht="56.25">
      <c r="B50" s="193">
        <v>13</v>
      </c>
      <c r="C50" s="199" t="s">
        <v>27</v>
      </c>
      <c r="D50" s="158" t="s">
        <v>368</v>
      </c>
      <c r="E50" s="68" t="s">
        <v>55</v>
      </c>
      <c r="F50" s="93">
        <v>24.4</v>
      </c>
      <c r="G50" s="94"/>
      <c r="H50" s="147">
        <f t="shared" si="2"/>
        <v>0</v>
      </c>
    </row>
    <row r="51" spans="2:8" ht="62.25" customHeight="1" thickBot="1">
      <c r="B51" s="193">
        <v>14</v>
      </c>
      <c r="C51" s="199" t="s">
        <v>44</v>
      </c>
      <c r="D51" s="10" t="s">
        <v>578</v>
      </c>
      <c r="E51" s="68" t="s">
        <v>56</v>
      </c>
      <c r="F51" s="93">
        <v>7163</v>
      </c>
      <c r="G51" s="94"/>
      <c r="H51" s="147">
        <f t="shared" si="2"/>
        <v>0</v>
      </c>
    </row>
    <row r="52" spans="2:8" ht="20.25" customHeight="1" thickBot="1">
      <c r="B52" s="858" t="s">
        <v>152</v>
      </c>
      <c r="C52" s="859"/>
      <c r="D52" s="859"/>
      <c r="E52" s="859"/>
      <c r="F52" s="859"/>
      <c r="G52" s="860"/>
      <c r="H52" s="422">
        <f>SUM(H46:H51)</f>
        <v>0</v>
      </c>
    </row>
    <row r="53" spans="2:8" ht="27.75" customHeight="1">
      <c r="B53" s="149"/>
      <c r="C53" s="116"/>
      <c r="D53" s="758" t="s">
        <v>369</v>
      </c>
      <c r="E53" s="759"/>
      <c r="F53" s="759"/>
      <c r="G53" s="759"/>
      <c r="H53" s="760"/>
    </row>
    <row r="54" spans="2:8" ht="26.25" customHeight="1">
      <c r="B54" s="374"/>
      <c r="C54" s="194" t="s">
        <v>30</v>
      </c>
      <c r="D54" s="158" t="s">
        <v>370</v>
      </c>
      <c r="E54" s="68"/>
      <c r="F54" s="93"/>
      <c r="G54" s="94"/>
      <c r="H54" s="160"/>
    </row>
    <row r="55" spans="2:8" ht="62.25" customHeight="1">
      <c r="B55" s="374">
        <v>15</v>
      </c>
      <c r="C55" s="194"/>
      <c r="D55" s="197" t="s">
        <v>371</v>
      </c>
      <c r="E55" s="109" t="s">
        <v>55</v>
      </c>
      <c r="F55" s="151">
        <v>422</v>
      </c>
      <c r="G55" s="152"/>
      <c r="H55" s="328">
        <f>F55*G55</f>
        <v>0</v>
      </c>
    </row>
    <row r="56" spans="2:8" ht="30" customHeight="1">
      <c r="B56" s="193"/>
      <c r="C56" s="194" t="s">
        <v>205</v>
      </c>
      <c r="D56" s="615" t="s">
        <v>372</v>
      </c>
      <c r="E56" s="294"/>
      <c r="F56" s="295"/>
      <c r="G56" s="296"/>
      <c r="H56" s="160"/>
    </row>
    <row r="57" spans="2:8" ht="149.25" customHeight="1">
      <c r="B57" s="193">
        <v>16</v>
      </c>
      <c r="C57" s="194" t="s">
        <v>373</v>
      </c>
      <c r="D57" s="204" t="s">
        <v>579</v>
      </c>
      <c r="E57" s="66" t="s">
        <v>59</v>
      </c>
      <c r="F57" s="155">
        <v>400</v>
      </c>
      <c r="G57" s="156"/>
      <c r="H57" s="157">
        <f>F57*G57</f>
        <v>0</v>
      </c>
    </row>
    <row r="58" spans="2:8" ht="163.5" customHeight="1">
      <c r="B58" s="193">
        <v>17</v>
      </c>
      <c r="C58" s="194" t="s">
        <v>374</v>
      </c>
      <c r="D58" s="158" t="s">
        <v>580</v>
      </c>
      <c r="E58" s="68" t="s">
        <v>59</v>
      </c>
      <c r="F58" s="93">
        <v>60</v>
      </c>
      <c r="G58" s="94"/>
      <c r="H58" s="147">
        <f>F58*G58</f>
        <v>0</v>
      </c>
    </row>
    <row r="59" spans="2:8" ht="145.5" customHeight="1">
      <c r="B59" s="193">
        <v>18</v>
      </c>
      <c r="C59" s="194" t="s">
        <v>375</v>
      </c>
      <c r="D59" s="158" t="s">
        <v>376</v>
      </c>
      <c r="E59" s="68" t="s">
        <v>59</v>
      </c>
      <c r="F59" s="93">
        <v>34</v>
      </c>
      <c r="G59" s="94"/>
      <c r="H59" s="147">
        <f>F59*G59</f>
        <v>0</v>
      </c>
    </row>
    <row r="60" spans="2:8" ht="153" customHeight="1">
      <c r="B60" s="193">
        <v>19</v>
      </c>
      <c r="C60" s="194" t="s">
        <v>377</v>
      </c>
      <c r="D60" s="158" t="s">
        <v>581</v>
      </c>
      <c r="E60" s="68" t="s">
        <v>59</v>
      </c>
      <c r="F60" s="93">
        <v>162</v>
      </c>
      <c r="G60" s="94"/>
      <c r="H60" s="147">
        <f>F60*G60</f>
        <v>0</v>
      </c>
    </row>
    <row r="61" spans="2:8" ht="126.75" customHeight="1">
      <c r="B61" s="193">
        <v>20</v>
      </c>
      <c r="C61" s="194" t="s">
        <v>378</v>
      </c>
      <c r="D61" s="158" t="s">
        <v>379</v>
      </c>
      <c r="E61" s="68" t="s">
        <v>59</v>
      </c>
      <c r="F61" s="93">
        <v>163</v>
      </c>
      <c r="G61" s="94"/>
      <c r="H61" s="147">
        <f>F61*G61</f>
        <v>0</v>
      </c>
    </row>
    <row r="62" spans="2:8" ht="25.5" customHeight="1">
      <c r="B62" s="374"/>
      <c r="C62" s="194" t="s">
        <v>207</v>
      </c>
      <c r="D62" s="158" t="s">
        <v>380</v>
      </c>
      <c r="E62" s="294"/>
      <c r="F62" s="295"/>
      <c r="G62" s="296"/>
      <c r="H62" s="160"/>
    </row>
    <row r="63" spans="2:8" ht="105.75" customHeight="1">
      <c r="B63" s="374"/>
      <c r="C63" s="194" t="s">
        <v>381</v>
      </c>
      <c r="D63" s="158" t="s">
        <v>382</v>
      </c>
      <c r="E63" s="68"/>
      <c r="F63" s="93"/>
      <c r="G63" s="94"/>
      <c r="H63" s="147"/>
    </row>
    <row r="64" spans="2:8" ht="18.75">
      <c r="B64" s="374">
        <v>21</v>
      </c>
      <c r="C64" s="194"/>
      <c r="D64" s="616" t="s">
        <v>383</v>
      </c>
      <c r="E64" s="68" t="s">
        <v>55</v>
      </c>
      <c r="F64" s="93">
        <v>24</v>
      </c>
      <c r="G64" s="94"/>
      <c r="H64" s="147">
        <f>F64*G64</f>
        <v>0</v>
      </c>
    </row>
    <row r="65" spans="2:8" ht="18.75">
      <c r="B65" s="374">
        <v>22</v>
      </c>
      <c r="C65" s="194"/>
      <c r="D65" s="616" t="s">
        <v>384</v>
      </c>
      <c r="E65" s="68" t="s">
        <v>55</v>
      </c>
      <c r="F65" s="93">
        <v>100</v>
      </c>
      <c r="G65" s="94"/>
      <c r="H65" s="147">
        <f>F65*G65</f>
        <v>0</v>
      </c>
    </row>
    <row r="66" spans="2:8" ht="18.75">
      <c r="B66" s="374">
        <v>23</v>
      </c>
      <c r="C66" s="194"/>
      <c r="D66" s="616" t="s">
        <v>385</v>
      </c>
      <c r="E66" s="68" t="s">
        <v>55</v>
      </c>
      <c r="F66" s="93">
        <v>322</v>
      </c>
      <c r="G66" s="94"/>
      <c r="H66" s="147">
        <f>F66*G66</f>
        <v>0</v>
      </c>
    </row>
    <row r="67" spans="2:8" ht="63.75" customHeight="1">
      <c r="B67" s="374"/>
      <c r="C67" s="194" t="s">
        <v>386</v>
      </c>
      <c r="D67" s="158" t="s">
        <v>387</v>
      </c>
      <c r="E67" s="68"/>
      <c r="F67" s="93"/>
      <c r="G67" s="94"/>
      <c r="H67" s="147"/>
    </row>
    <row r="68" spans="2:8" ht="18.75">
      <c r="B68" s="374">
        <v>24</v>
      </c>
      <c r="C68" s="194"/>
      <c r="D68" s="616" t="s">
        <v>383</v>
      </c>
      <c r="E68" s="68" t="s">
        <v>31</v>
      </c>
      <c r="F68" s="93">
        <v>8</v>
      </c>
      <c r="G68" s="94"/>
      <c r="H68" s="147">
        <f>F68*G68</f>
        <v>0</v>
      </c>
    </row>
    <row r="69" spans="2:8" ht="18.75">
      <c r="B69" s="374">
        <v>25</v>
      </c>
      <c r="C69" s="194"/>
      <c r="D69" s="616" t="s">
        <v>384</v>
      </c>
      <c r="E69" s="68" t="s">
        <v>31</v>
      </c>
      <c r="F69" s="93">
        <v>2</v>
      </c>
      <c r="G69" s="94"/>
      <c r="H69" s="147">
        <f>F69*G69</f>
        <v>0</v>
      </c>
    </row>
    <row r="70" spans="2:8" ht="18.75">
      <c r="B70" s="193"/>
      <c r="C70" s="194" t="s">
        <v>209</v>
      </c>
      <c r="D70" s="616" t="s">
        <v>388</v>
      </c>
      <c r="E70" s="68"/>
      <c r="F70" s="93"/>
      <c r="G70" s="94"/>
      <c r="H70" s="147"/>
    </row>
    <row r="71" spans="2:8" ht="299.25" customHeight="1">
      <c r="B71" s="193"/>
      <c r="C71" s="194" t="s">
        <v>389</v>
      </c>
      <c r="D71" s="158" t="s">
        <v>582</v>
      </c>
      <c r="E71" s="68"/>
      <c r="F71" s="93"/>
      <c r="G71" s="94"/>
      <c r="H71" s="147"/>
    </row>
    <row r="72" spans="2:8" ht="18.75">
      <c r="B72" s="193">
        <v>26</v>
      </c>
      <c r="C72" s="194"/>
      <c r="D72" s="158" t="s">
        <v>390</v>
      </c>
      <c r="E72" s="68" t="s">
        <v>31</v>
      </c>
      <c r="F72" s="93">
        <v>9</v>
      </c>
      <c r="G72" s="94"/>
      <c r="H72" s="147">
        <f>F72*G72</f>
        <v>0</v>
      </c>
    </row>
    <row r="73" spans="2:8" ht="184.5" customHeight="1">
      <c r="B73" s="193">
        <v>27</v>
      </c>
      <c r="C73" s="194" t="s">
        <v>391</v>
      </c>
      <c r="D73" s="158" t="s">
        <v>583</v>
      </c>
      <c r="E73" s="68" t="s">
        <v>31</v>
      </c>
      <c r="F73" s="93">
        <v>11</v>
      </c>
      <c r="G73" s="94"/>
      <c r="H73" s="147">
        <f>F73*G73</f>
        <v>0</v>
      </c>
    </row>
    <row r="74" spans="2:8" ht="66.75" customHeight="1">
      <c r="B74" s="193">
        <v>28</v>
      </c>
      <c r="C74" s="194" t="s">
        <v>392</v>
      </c>
      <c r="D74" s="158" t="s">
        <v>584</v>
      </c>
      <c r="E74" s="68" t="s">
        <v>31</v>
      </c>
      <c r="F74" s="93">
        <v>1</v>
      </c>
      <c r="G74" s="94"/>
      <c r="H74" s="147">
        <f>F74*G74</f>
        <v>0</v>
      </c>
    </row>
    <row r="75" spans="2:8" ht="58.5" customHeight="1" thickBot="1">
      <c r="B75" s="193">
        <v>29</v>
      </c>
      <c r="C75" s="194" t="s">
        <v>393</v>
      </c>
      <c r="D75" s="158" t="s">
        <v>585</v>
      </c>
      <c r="E75" s="68" t="s">
        <v>31</v>
      </c>
      <c r="F75" s="93">
        <v>8</v>
      </c>
      <c r="G75" s="94"/>
      <c r="H75" s="147">
        <f>F75*G75</f>
        <v>0</v>
      </c>
    </row>
    <row r="76" spans="2:8" ht="24" customHeight="1" thickBot="1">
      <c r="B76" s="727" t="s">
        <v>32</v>
      </c>
      <c r="C76" s="728"/>
      <c r="D76" s="728"/>
      <c r="E76" s="728"/>
      <c r="F76" s="728"/>
      <c r="G76" s="729"/>
      <c r="H76" s="422">
        <f>SUM(H54:H75)</f>
        <v>0</v>
      </c>
    </row>
    <row r="77" spans="2:8" ht="22.5" customHeight="1">
      <c r="B77" s="149"/>
      <c r="C77" s="116"/>
      <c r="D77" s="804" t="s">
        <v>394</v>
      </c>
      <c r="E77" s="805"/>
      <c r="F77" s="805"/>
      <c r="G77" s="805"/>
      <c r="H77" s="806"/>
    </row>
    <row r="78" spans="2:8" ht="186" customHeight="1">
      <c r="B78" s="101"/>
      <c r="C78" s="102"/>
      <c r="D78" s="392" t="s">
        <v>259</v>
      </c>
      <c r="E78" s="388"/>
      <c r="F78" s="618"/>
      <c r="G78" s="619"/>
      <c r="H78" s="425"/>
    </row>
    <row r="79" spans="2:8" ht="18.75">
      <c r="B79" s="374">
        <v>30</v>
      </c>
      <c r="C79" s="194" t="s">
        <v>217</v>
      </c>
      <c r="D79" s="158" t="s">
        <v>395</v>
      </c>
      <c r="E79" s="68" t="s">
        <v>31</v>
      </c>
      <c r="F79" s="93">
        <v>1</v>
      </c>
      <c r="G79" s="94"/>
      <c r="H79" s="147">
        <f aca="true" t="shared" si="3" ref="H79:H94">F79*G79</f>
        <v>0</v>
      </c>
    </row>
    <row r="80" spans="2:8" ht="18.75">
      <c r="B80" s="193">
        <v>31</v>
      </c>
      <c r="C80" s="194" t="s">
        <v>303</v>
      </c>
      <c r="D80" s="158" t="s">
        <v>396</v>
      </c>
      <c r="E80" s="68" t="s">
        <v>31</v>
      </c>
      <c r="F80" s="93">
        <v>1</v>
      </c>
      <c r="G80" s="94"/>
      <c r="H80" s="147">
        <f t="shared" si="3"/>
        <v>0</v>
      </c>
    </row>
    <row r="81" spans="2:8" ht="18.75">
      <c r="B81" s="374">
        <v>32</v>
      </c>
      <c r="C81" s="194" t="s">
        <v>305</v>
      </c>
      <c r="D81" s="158" t="s">
        <v>397</v>
      </c>
      <c r="E81" s="68" t="s">
        <v>31</v>
      </c>
      <c r="F81" s="93">
        <v>11</v>
      </c>
      <c r="G81" s="94"/>
      <c r="H81" s="147">
        <f t="shared" si="3"/>
        <v>0</v>
      </c>
    </row>
    <row r="82" spans="2:8" ht="37.5">
      <c r="B82" s="193">
        <v>33</v>
      </c>
      <c r="C82" s="194" t="s">
        <v>307</v>
      </c>
      <c r="D82" s="158" t="s">
        <v>398</v>
      </c>
      <c r="E82" s="68" t="s">
        <v>31</v>
      </c>
      <c r="F82" s="93">
        <v>4</v>
      </c>
      <c r="G82" s="94"/>
      <c r="H82" s="147">
        <f t="shared" si="3"/>
        <v>0</v>
      </c>
    </row>
    <row r="83" spans="2:8" ht="18.75">
      <c r="B83" s="193">
        <v>34</v>
      </c>
      <c r="C83" s="194" t="s">
        <v>309</v>
      </c>
      <c r="D83" s="158" t="s">
        <v>399</v>
      </c>
      <c r="E83" s="68" t="s">
        <v>31</v>
      </c>
      <c r="F83" s="93">
        <v>8</v>
      </c>
      <c r="G83" s="94"/>
      <c r="H83" s="147">
        <f t="shared" si="3"/>
        <v>0</v>
      </c>
    </row>
    <row r="84" spans="2:8" ht="37.5">
      <c r="B84" s="374">
        <v>35</v>
      </c>
      <c r="C84" s="194" t="s">
        <v>311</v>
      </c>
      <c r="D84" s="158" t="s">
        <v>400</v>
      </c>
      <c r="E84" s="68" t="s">
        <v>31</v>
      </c>
      <c r="F84" s="93">
        <v>2</v>
      </c>
      <c r="G84" s="94"/>
      <c r="H84" s="147">
        <f t="shared" si="3"/>
        <v>0</v>
      </c>
    </row>
    <row r="85" spans="2:8" ht="37.5">
      <c r="B85" s="193">
        <v>36</v>
      </c>
      <c r="C85" s="194" t="s">
        <v>313</v>
      </c>
      <c r="D85" s="158" t="s">
        <v>401</v>
      </c>
      <c r="E85" s="68" t="s">
        <v>31</v>
      </c>
      <c r="F85" s="93">
        <v>1</v>
      </c>
      <c r="G85" s="94"/>
      <c r="H85" s="147">
        <f t="shared" si="3"/>
        <v>0</v>
      </c>
    </row>
    <row r="86" spans="2:8" ht="18.75">
      <c r="B86" s="193">
        <v>37</v>
      </c>
      <c r="C86" s="194" t="s">
        <v>314</v>
      </c>
      <c r="D86" s="158" t="s">
        <v>402</v>
      </c>
      <c r="E86" s="68" t="s">
        <v>31</v>
      </c>
      <c r="F86" s="93">
        <v>1</v>
      </c>
      <c r="G86" s="94"/>
      <c r="H86" s="147">
        <f t="shared" si="3"/>
        <v>0</v>
      </c>
    </row>
    <row r="87" spans="2:8" ht="18.75">
      <c r="B87" s="374">
        <v>38</v>
      </c>
      <c r="C87" s="194" t="s">
        <v>316</v>
      </c>
      <c r="D87" s="158" t="s">
        <v>402</v>
      </c>
      <c r="E87" s="68" t="s">
        <v>31</v>
      </c>
      <c r="F87" s="93">
        <v>1</v>
      </c>
      <c r="G87" s="94"/>
      <c r="H87" s="147">
        <f t="shared" si="3"/>
        <v>0</v>
      </c>
    </row>
    <row r="88" spans="2:8" ht="18.75">
      <c r="B88" s="193">
        <v>39</v>
      </c>
      <c r="C88" s="194" t="s">
        <v>318</v>
      </c>
      <c r="D88" s="158" t="s">
        <v>403</v>
      </c>
      <c r="E88" s="68" t="s">
        <v>31</v>
      </c>
      <c r="F88" s="93">
        <v>1</v>
      </c>
      <c r="G88" s="94"/>
      <c r="H88" s="147">
        <f t="shared" si="3"/>
        <v>0</v>
      </c>
    </row>
    <row r="89" spans="2:8" ht="18.75">
      <c r="B89" s="193">
        <v>40</v>
      </c>
      <c r="C89" s="194" t="s">
        <v>320</v>
      </c>
      <c r="D89" s="158" t="s">
        <v>403</v>
      </c>
      <c r="E89" s="68" t="s">
        <v>31</v>
      </c>
      <c r="F89" s="93">
        <v>1</v>
      </c>
      <c r="G89" s="94"/>
      <c r="H89" s="147">
        <f t="shared" si="3"/>
        <v>0</v>
      </c>
    </row>
    <row r="90" spans="2:8" ht="18.75">
      <c r="B90" s="374">
        <v>41</v>
      </c>
      <c r="C90" s="194" t="s">
        <v>322</v>
      </c>
      <c r="D90" s="158" t="s">
        <v>404</v>
      </c>
      <c r="E90" s="68" t="s">
        <v>31</v>
      </c>
      <c r="F90" s="93">
        <v>1</v>
      </c>
      <c r="G90" s="94"/>
      <c r="H90" s="147">
        <f t="shared" si="3"/>
        <v>0</v>
      </c>
    </row>
    <row r="91" spans="2:8" ht="18.75">
      <c r="B91" s="193">
        <v>42</v>
      </c>
      <c r="C91" s="194" t="s">
        <v>405</v>
      </c>
      <c r="D91" s="158" t="s">
        <v>406</v>
      </c>
      <c r="E91" s="68" t="s">
        <v>31</v>
      </c>
      <c r="F91" s="93">
        <v>1</v>
      </c>
      <c r="G91" s="94"/>
      <c r="H91" s="147">
        <f t="shared" si="3"/>
        <v>0</v>
      </c>
    </row>
    <row r="92" spans="2:8" ht="18.75">
      <c r="B92" s="193">
        <v>43</v>
      </c>
      <c r="C92" s="194" t="s">
        <v>407</v>
      </c>
      <c r="D92" s="158" t="s">
        <v>408</v>
      </c>
      <c r="E92" s="68" t="s">
        <v>31</v>
      </c>
      <c r="F92" s="93">
        <v>1</v>
      </c>
      <c r="G92" s="94"/>
      <c r="H92" s="147">
        <f t="shared" si="3"/>
        <v>0</v>
      </c>
    </row>
    <row r="93" spans="2:8" ht="18.75">
      <c r="B93" s="374">
        <v>44</v>
      </c>
      <c r="C93" s="194" t="s">
        <v>409</v>
      </c>
      <c r="D93" s="158" t="s">
        <v>410</v>
      </c>
      <c r="E93" s="68" t="s">
        <v>31</v>
      </c>
      <c r="F93" s="93">
        <v>5</v>
      </c>
      <c r="G93" s="94"/>
      <c r="H93" s="147">
        <f t="shared" si="3"/>
        <v>0</v>
      </c>
    </row>
    <row r="94" spans="2:8" ht="142.5" customHeight="1" thickBot="1">
      <c r="B94" s="193">
        <v>45</v>
      </c>
      <c r="C94" s="196" t="s">
        <v>411</v>
      </c>
      <c r="D94" s="617" t="s">
        <v>412</v>
      </c>
      <c r="E94" s="109" t="s">
        <v>31</v>
      </c>
      <c r="F94" s="151">
        <v>56</v>
      </c>
      <c r="G94" s="152"/>
      <c r="H94" s="147">
        <f t="shared" si="3"/>
        <v>0</v>
      </c>
    </row>
    <row r="95" spans="2:8" ht="21" customHeight="1" thickBot="1">
      <c r="B95" s="727" t="s">
        <v>226</v>
      </c>
      <c r="C95" s="728"/>
      <c r="D95" s="728"/>
      <c r="E95" s="728"/>
      <c r="F95" s="728"/>
      <c r="G95" s="729"/>
      <c r="H95" s="422">
        <f>SUM(H79:H94)</f>
        <v>0</v>
      </c>
    </row>
    <row r="96" spans="1:8" ht="48" customHeight="1">
      <c r="A96" s="150"/>
      <c r="B96" s="76"/>
      <c r="C96" s="116"/>
      <c r="D96" s="838" t="s">
        <v>605</v>
      </c>
      <c r="E96" s="839"/>
      <c r="F96" s="839"/>
      <c r="G96" s="839"/>
      <c r="H96" s="426"/>
    </row>
    <row r="97" spans="1:8" ht="18.75">
      <c r="A97" s="150"/>
      <c r="B97" s="122"/>
      <c r="C97" s="102"/>
      <c r="D97" s="128" t="s">
        <v>102</v>
      </c>
      <c r="E97" s="124"/>
      <c r="F97" s="423"/>
      <c r="G97" s="424"/>
      <c r="H97" s="427">
        <f>H31</f>
        <v>0</v>
      </c>
    </row>
    <row r="98" spans="1:8" ht="18.75">
      <c r="A98" s="150"/>
      <c r="B98" s="127"/>
      <c r="C98" s="104"/>
      <c r="D98" s="128" t="s">
        <v>34</v>
      </c>
      <c r="E98" s="129"/>
      <c r="F98" s="428"/>
      <c r="G98" s="429"/>
      <c r="H98" s="430">
        <f>H35</f>
        <v>0</v>
      </c>
    </row>
    <row r="99" spans="1:8" ht="18.75">
      <c r="A99" s="150"/>
      <c r="B99" s="132"/>
      <c r="C99" s="133"/>
      <c r="D99" s="128" t="s">
        <v>228</v>
      </c>
      <c r="E99" s="129"/>
      <c r="F99" s="428"/>
      <c r="G99" s="429"/>
      <c r="H99" s="430">
        <f>H44</f>
        <v>0</v>
      </c>
    </row>
    <row r="100" spans="2:8" ht="18.75">
      <c r="B100" s="301"/>
      <c r="C100" s="105"/>
      <c r="D100" s="129" t="s">
        <v>36</v>
      </c>
      <c r="E100" s="161"/>
      <c r="F100" s="428"/>
      <c r="G100" s="429"/>
      <c r="H100" s="430">
        <f>H52</f>
        <v>0</v>
      </c>
    </row>
    <row r="101" spans="2:8" ht="18.75">
      <c r="B101" s="301"/>
      <c r="C101" s="105"/>
      <c r="D101" s="431" t="s">
        <v>413</v>
      </c>
      <c r="E101" s="161"/>
      <c r="F101" s="428"/>
      <c r="G101" s="429"/>
      <c r="H101" s="430">
        <f>H76</f>
        <v>0</v>
      </c>
    </row>
    <row r="102" spans="2:8" ht="19.5" thickBot="1">
      <c r="B102" s="301"/>
      <c r="C102" s="105"/>
      <c r="D102" s="841" t="s">
        <v>414</v>
      </c>
      <c r="E102" s="842"/>
      <c r="F102" s="842"/>
      <c r="G102" s="854"/>
      <c r="H102" s="430">
        <f>H95</f>
        <v>0</v>
      </c>
    </row>
    <row r="103" spans="2:8" ht="39" customHeight="1" thickBot="1">
      <c r="B103" s="110"/>
      <c r="C103" s="140"/>
      <c r="D103" s="843" t="s">
        <v>604</v>
      </c>
      <c r="E103" s="844"/>
      <c r="F103" s="844" t="s">
        <v>39</v>
      </c>
      <c r="G103" s="844"/>
      <c r="H103" s="422">
        <f>SUM(H97:H102)</f>
        <v>0</v>
      </c>
    </row>
    <row r="104" spans="2:8" ht="19.5" thickBot="1">
      <c r="B104" s="142"/>
      <c r="C104" s="142"/>
      <c r="D104" s="143"/>
      <c r="E104" s="143"/>
      <c r="F104" s="432"/>
      <c r="G104" s="433"/>
      <c r="H104" s="434"/>
    </row>
    <row r="105" spans="2:8" ht="84.75" customHeight="1" thickBot="1">
      <c r="B105" s="764" t="s">
        <v>415</v>
      </c>
      <c r="C105" s="805"/>
      <c r="D105" s="805"/>
      <c r="E105" s="805"/>
      <c r="F105" s="805"/>
      <c r="G105" s="805"/>
      <c r="H105" s="822"/>
    </row>
    <row r="106" spans="2:8" ht="19.5" thickBot="1">
      <c r="B106" s="752" t="s">
        <v>120</v>
      </c>
      <c r="C106" s="753"/>
      <c r="D106" s="753"/>
      <c r="E106" s="753"/>
      <c r="F106" s="753"/>
      <c r="G106" s="753"/>
      <c r="H106" s="812"/>
    </row>
    <row r="107" spans="2:8" ht="19.5" thickBot="1">
      <c r="B107" s="755" t="s">
        <v>416</v>
      </c>
      <c r="C107" s="756"/>
      <c r="D107" s="756"/>
      <c r="E107" s="756"/>
      <c r="F107" s="756"/>
      <c r="G107" s="756"/>
      <c r="H107" s="813"/>
    </row>
    <row r="108" spans="2:8" ht="18.75">
      <c r="B108" s="76"/>
      <c r="C108" s="77"/>
      <c r="D108" s="758" t="s">
        <v>69</v>
      </c>
      <c r="E108" s="759"/>
      <c r="F108" s="759"/>
      <c r="G108" s="759"/>
      <c r="H108" s="760"/>
    </row>
    <row r="109" spans="2:8" ht="66" customHeight="1">
      <c r="B109" s="122"/>
      <c r="C109" s="186" t="s">
        <v>70</v>
      </c>
      <c r="D109" s="747" t="s">
        <v>71</v>
      </c>
      <c r="E109" s="748"/>
      <c r="F109" s="748"/>
      <c r="G109" s="748"/>
      <c r="H109" s="749"/>
    </row>
    <row r="110" spans="2:8" ht="147.75" customHeight="1">
      <c r="B110" s="122"/>
      <c r="C110" s="186" t="s">
        <v>72</v>
      </c>
      <c r="D110" s="747" t="s">
        <v>73</v>
      </c>
      <c r="E110" s="748"/>
      <c r="F110" s="748"/>
      <c r="G110" s="748"/>
      <c r="H110" s="749"/>
    </row>
    <row r="111" spans="1:8" ht="96.75" customHeight="1">
      <c r="A111" s="107"/>
      <c r="B111" s="7"/>
      <c r="C111" s="8" t="s">
        <v>74</v>
      </c>
      <c r="D111" s="745" t="s">
        <v>75</v>
      </c>
      <c r="E111" s="745"/>
      <c r="F111" s="745"/>
      <c r="G111" s="745"/>
      <c r="H111" s="746"/>
    </row>
    <row r="112" spans="1:8" ht="85.5" customHeight="1">
      <c r="A112" s="107"/>
      <c r="B112" s="7"/>
      <c r="C112" s="8" t="s">
        <v>76</v>
      </c>
      <c r="D112" s="745" t="s">
        <v>122</v>
      </c>
      <c r="E112" s="745"/>
      <c r="F112" s="745"/>
      <c r="G112" s="745"/>
      <c r="H112" s="746"/>
    </row>
    <row r="113" spans="1:8" ht="148.5" customHeight="1">
      <c r="A113" s="107"/>
      <c r="B113" s="7"/>
      <c r="C113" s="8" t="s">
        <v>77</v>
      </c>
      <c r="D113" s="745" t="s">
        <v>539</v>
      </c>
      <c r="E113" s="745"/>
      <c r="F113" s="745"/>
      <c r="G113" s="745"/>
      <c r="H113" s="746"/>
    </row>
    <row r="114" spans="1:8" ht="105.75" customHeight="1">
      <c r="A114" s="107"/>
      <c r="B114" s="7"/>
      <c r="C114" s="8" t="s">
        <v>78</v>
      </c>
      <c r="D114" s="745" t="s">
        <v>124</v>
      </c>
      <c r="E114" s="745"/>
      <c r="F114" s="745"/>
      <c r="G114" s="745"/>
      <c r="H114" s="746"/>
    </row>
    <row r="115" spans="1:8" ht="53.25" customHeight="1">
      <c r="A115" s="107"/>
      <c r="B115" s="7"/>
      <c r="C115" s="8" t="s">
        <v>79</v>
      </c>
      <c r="D115" s="745" t="s">
        <v>125</v>
      </c>
      <c r="E115" s="745"/>
      <c r="F115" s="745"/>
      <c r="G115" s="745"/>
      <c r="H115" s="746"/>
    </row>
    <row r="116" spans="1:8" ht="84" customHeight="1">
      <c r="A116" s="107"/>
      <c r="B116" s="7"/>
      <c r="C116" s="8" t="s">
        <v>81</v>
      </c>
      <c r="D116" s="747" t="s">
        <v>357</v>
      </c>
      <c r="E116" s="748"/>
      <c r="F116" s="748"/>
      <c r="G116" s="748"/>
      <c r="H116" s="749"/>
    </row>
    <row r="117" spans="1:8" ht="84" customHeight="1">
      <c r="A117" s="107"/>
      <c r="B117" s="7"/>
      <c r="C117" s="187" t="s">
        <v>82</v>
      </c>
      <c r="D117" s="745" t="s">
        <v>127</v>
      </c>
      <c r="E117" s="745"/>
      <c r="F117" s="745"/>
      <c r="G117" s="745"/>
      <c r="H117" s="746"/>
    </row>
    <row r="118" spans="1:8" ht="33.75" customHeight="1">
      <c r="A118" s="107"/>
      <c r="B118" s="7"/>
      <c r="C118" s="8" t="s">
        <v>83</v>
      </c>
      <c r="D118" s="848" t="s">
        <v>181</v>
      </c>
      <c r="E118" s="849"/>
      <c r="F118" s="849"/>
      <c r="G118" s="849"/>
      <c r="H118" s="850"/>
    </row>
    <row r="119" spans="1:8" ht="206.25" customHeight="1">
      <c r="A119" s="107"/>
      <c r="B119" s="7"/>
      <c r="C119" s="8" t="s">
        <v>85</v>
      </c>
      <c r="D119" s="745" t="s">
        <v>86</v>
      </c>
      <c r="E119" s="745"/>
      <c r="F119" s="745"/>
      <c r="G119" s="745"/>
      <c r="H119" s="746"/>
    </row>
    <row r="120" spans="1:8" ht="165.75" customHeight="1">
      <c r="A120" s="107"/>
      <c r="B120" s="7"/>
      <c r="C120" s="8" t="s">
        <v>87</v>
      </c>
      <c r="D120" s="747" t="s">
        <v>88</v>
      </c>
      <c r="E120" s="748"/>
      <c r="F120" s="748"/>
      <c r="G120" s="748"/>
      <c r="H120" s="749"/>
    </row>
    <row r="121" spans="1:8" ht="121.5" customHeight="1">
      <c r="A121" s="107"/>
      <c r="B121" s="7"/>
      <c r="C121" s="8" t="s">
        <v>89</v>
      </c>
      <c r="D121" s="747" t="s">
        <v>90</v>
      </c>
      <c r="E121" s="748"/>
      <c r="F121" s="748"/>
      <c r="G121" s="748"/>
      <c r="H121" s="749"/>
    </row>
    <row r="122" spans="1:8" ht="88.5" customHeight="1">
      <c r="A122" s="107"/>
      <c r="B122" s="7"/>
      <c r="C122" s="8" t="s">
        <v>91</v>
      </c>
      <c r="D122" s="747" t="s">
        <v>129</v>
      </c>
      <c r="E122" s="748"/>
      <c r="F122" s="748"/>
      <c r="G122" s="748"/>
      <c r="H122" s="749"/>
    </row>
    <row r="123" spans="1:8" ht="85.5" customHeight="1" thickBot="1">
      <c r="A123" s="107"/>
      <c r="B123" s="405"/>
      <c r="C123" s="188" t="s">
        <v>92</v>
      </c>
      <c r="D123" s="750" t="s">
        <v>130</v>
      </c>
      <c r="E123" s="750"/>
      <c r="F123" s="750"/>
      <c r="G123" s="750"/>
      <c r="H123" s="751"/>
    </row>
    <row r="124" spans="1:8" ht="18.75" thickBot="1">
      <c r="A124" s="107"/>
      <c r="B124" s="406"/>
      <c r="C124" s="406"/>
      <c r="D124" s="407"/>
      <c r="E124" s="406"/>
      <c r="F124" s="408"/>
      <c r="G124" s="409"/>
      <c r="H124" s="406"/>
    </row>
    <row r="125" spans="1:8" ht="56.25">
      <c r="A125" s="107"/>
      <c r="B125" s="76" t="s">
        <v>54</v>
      </c>
      <c r="C125" s="77" t="s">
        <v>2</v>
      </c>
      <c r="D125" s="77" t="s">
        <v>3</v>
      </c>
      <c r="E125" s="77" t="s">
        <v>53</v>
      </c>
      <c r="F125" s="78" t="s">
        <v>4</v>
      </c>
      <c r="G125" s="79" t="s">
        <v>5</v>
      </c>
      <c r="H125" s="361" t="s">
        <v>234</v>
      </c>
    </row>
    <row r="126" spans="1:8" ht="18.75">
      <c r="A126" s="107"/>
      <c r="B126" s="127">
        <v>1</v>
      </c>
      <c r="C126" s="83">
        <v>2</v>
      </c>
      <c r="D126" s="82">
        <v>3</v>
      </c>
      <c r="E126" s="83">
        <v>4</v>
      </c>
      <c r="F126" s="83">
        <v>5</v>
      </c>
      <c r="G126" s="84">
        <v>6</v>
      </c>
      <c r="H126" s="362">
        <v>7</v>
      </c>
    </row>
    <row r="127" spans="2:8" ht="18.75">
      <c r="B127" s="122"/>
      <c r="C127" s="410"/>
      <c r="D127" s="435" t="s">
        <v>94</v>
      </c>
      <c r="E127" s="411"/>
      <c r="F127" s="89"/>
      <c r="G127" s="90"/>
      <c r="H127" s="412"/>
    </row>
    <row r="128" spans="2:8" ht="18.75">
      <c r="B128" s="127"/>
      <c r="C128" s="190">
        <v>0.1</v>
      </c>
      <c r="D128" s="10" t="s">
        <v>95</v>
      </c>
      <c r="E128" s="68" t="s">
        <v>61</v>
      </c>
      <c r="F128" s="93">
        <v>1</v>
      </c>
      <c r="G128" s="94"/>
      <c r="H128" s="147">
        <f aca="true" t="shared" si="4" ref="H128:H134">F128*G128</f>
        <v>0</v>
      </c>
    </row>
    <row r="129" spans="2:8" ht="37.5">
      <c r="B129" s="127"/>
      <c r="C129" s="190">
        <v>0.2</v>
      </c>
      <c r="D129" s="10" t="s">
        <v>96</v>
      </c>
      <c r="E129" s="68" t="s">
        <v>61</v>
      </c>
      <c r="F129" s="93">
        <v>1</v>
      </c>
      <c r="G129" s="94"/>
      <c r="H129" s="147">
        <f t="shared" si="4"/>
        <v>0</v>
      </c>
    </row>
    <row r="130" spans="1:8" ht="18.75">
      <c r="A130" s="436"/>
      <c r="B130" s="127"/>
      <c r="C130" s="190">
        <v>0.3</v>
      </c>
      <c r="D130" s="10" t="s">
        <v>97</v>
      </c>
      <c r="E130" s="68" t="s">
        <v>61</v>
      </c>
      <c r="F130" s="93">
        <v>1</v>
      </c>
      <c r="G130" s="94"/>
      <c r="H130" s="147">
        <f t="shared" si="4"/>
        <v>0</v>
      </c>
    </row>
    <row r="131" spans="1:8" ht="18.75">
      <c r="A131" s="436"/>
      <c r="B131" s="127"/>
      <c r="C131" s="190">
        <v>0.4</v>
      </c>
      <c r="D131" s="10" t="s">
        <v>132</v>
      </c>
      <c r="E131" s="68" t="s">
        <v>61</v>
      </c>
      <c r="F131" s="93">
        <v>1</v>
      </c>
      <c r="G131" s="94"/>
      <c r="H131" s="147">
        <f t="shared" si="4"/>
        <v>0</v>
      </c>
    </row>
    <row r="132" spans="1:8" ht="37.5">
      <c r="A132" s="436"/>
      <c r="B132" s="127"/>
      <c r="C132" s="190">
        <v>0.5</v>
      </c>
      <c r="D132" s="10" t="s">
        <v>98</v>
      </c>
      <c r="E132" s="68" t="s">
        <v>61</v>
      </c>
      <c r="F132" s="93">
        <v>1</v>
      </c>
      <c r="G132" s="94"/>
      <c r="H132" s="147">
        <f t="shared" si="4"/>
        <v>0</v>
      </c>
    </row>
    <row r="133" spans="1:8" ht="37.5">
      <c r="A133" s="436"/>
      <c r="B133" s="127"/>
      <c r="C133" s="190">
        <v>0.6</v>
      </c>
      <c r="D133" s="10" t="s">
        <v>99</v>
      </c>
      <c r="E133" s="68" t="s">
        <v>61</v>
      </c>
      <c r="F133" s="93">
        <v>1</v>
      </c>
      <c r="G133" s="94"/>
      <c r="H133" s="147">
        <f t="shared" si="4"/>
        <v>0</v>
      </c>
    </row>
    <row r="134" spans="1:8" ht="38.25" thickBot="1">
      <c r="A134" s="437"/>
      <c r="B134" s="415"/>
      <c r="C134" s="191">
        <v>0.7</v>
      </c>
      <c r="D134" s="202" t="s">
        <v>100</v>
      </c>
      <c r="E134" s="70" t="s">
        <v>61</v>
      </c>
      <c r="F134" s="97">
        <v>1</v>
      </c>
      <c r="G134" s="98"/>
      <c r="H134" s="148">
        <f t="shared" si="4"/>
        <v>0</v>
      </c>
    </row>
    <row r="135" spans="1:8" ht="19.5" thickBot="1">
      <c r="A135" s="437"/>
      <c r="B135" s="727" t="s">
        <v>101</v>
      </c>
      <c r="C135" s="728"/>
      <c r="D135" s="728"/>
      <c r="E135" s="728"/>
      <c r="F135" s="728"/>
      <c r="G135" s="729"/>
      <c r="H135" s="417">
        <f>SUM(H128:H134)</f>
        <v>0</v>
      </c>
    </row>
    <row r="136" spans="2:8" ht="18.75">
      <c r="B136" s="149"/>
      <c r="C136" s="116"/>
      <c r="D136" s="804" t="s">
        <v>8</v>
      </c>
      <c r="E136" s="805"/>
      <c r="F136" s="805"/>
      <c r="G136" s="805"/>
      <c r="H136" s="806"/>
    </row>
    <row r="137" spans="2:8" ht="38.25" thickBot="1">
      <c r="B137" s="193">
        <v>1</v>
      </c>
      <c r="C137" s="194" t="s">
        <v>9</v>
      </c>
      <c r="D137" s="158" t="s">
        <v>358</v>
      </c>
      <c r="E137" s="68" t="s">
        <v>55</v>
      </c>
      <c r="F137" s="93">
        <v>419.36</v>
      </c>
      <c r="G137" s="94"/>
      <c r="H137" s="147">
        <f>F137*G137</f>
        <v>0</v>
      </c>
    </row>
    <row r="138" spans="2:8" ht="21" customHeight="1" thickBot="1">
      <c r="B138" s="727" t="s">
        <v>14</v>
      </c>
      <c r="C138" s="728"/>
      <c r="D138" s="728"/>
      <c r="E138" s="728"/>
      <c r="F138" s="728"/>
      <c r="G138" s="729"/>
      <c r="H138" s="422">
        <f>SUM(H137:H137)</f>
        <v>0</v>
      </c>
    </row>
    <row r="139" spans="2:8" ht="18.75">
      <c r="B139" s="101"/>
      <c r="C139" s="102"/>
      <c r="D139" s="761" t="s">
        <v>186</v>
      </c>
      <c r="E139" s="762"/>
      <c r="F139" s="762"/>
      <c r="G139" s="762"/>
      <c r="H139" s="763"/>
    </row>
    <row r="140" spans="2:8" ht="75">
      <c r="B140" s="193">
        <v>2</v>
      </c>
      <c r="C140" s="194" t="s">
        <v>16</v>
      </c>
      <c r="D140" s="10" t="s">
        <v>417</v>
      </c>
      <c r="E140" s="68" t="s">
        <v>59</v>
      </c>
      <c r="F140" s="93">
        <v>115</v>
      </c>
      <c r="G140" s="94"/>
      <c r="H140" s="147">
        <f aca="true" t="shared" si="5" ref="H140:H145">F140*G140</f>
        <v>0</v>
      </c>
    </row>
    <row r="141" spans="2:8" ht="75">
      <c r="B141" s="195">
        <v>3</v>
      </c>
      <c r="C141" s="194" t="s">
        <v>17</v>
      </c>
      <c r="D141" s="203" t="s">
        <v>418</v>
      </c>
      <c r="E141" s="109" t="s">
        <v>59</v>
      </c>
      <c r="F141" s="151">
        <v>57</v>
      </c>
      <c r="G141" s="152"/>
      <c r="H141" s="147">
        <f t="shared" si="5"/>
        <v>0</v>
      </c>
    </row>
    <row r="142" spans="2:8" ht="75">
      <c r="B142" s="195">
        <v>4</v>
      </c>
      <c r="C142" s="194" t="s">
        <v>18</v>
      </c>
      <c r="D142" s="203" t="s">
        <v>540</v>
      </c>
      <c r="E142" s="109" t="s">
        <v>59</v>
      </c>
      <c r="F142" s="151">
        <v>295.56</v>
      </c>
      <c r="G142" s="152"/>
      <c r="H142" s="147">
        <f t="shared" si="5"/>
        <v>0</v>
      </c>
    </row>
    <row r="143" spans="2:8" ht="66" customHeight="1">
      <c r="B143" s="195">
        <v>5</v>
      </c>
      <c r="C143" s="194" t="s">
        <v>19</v>
      </c>
      <c r="D143" s="203" t="s">
        <v>419</v>
      </c>
      <c r="E143" s="109" t="s">
        <v>59</v>
      </c>
      <c r="F143" s="151">
        <v>30</v>
      </c>
      <c r="G143" s="152"/>
      <c r="H143" s="147">
        <f t="shared" si="5"/>
        <v>0</v>
      </c>
    </row>
    <row r="144" spans="2:8" ht="93.75">
      <c r="B144" s="195">
        <v>6</v>
      </c>
      <c r="C144" s="194" t="s">
        <v>40</v>
      </c>
      <c r="D144" s="203" t="s">
        <v>420</v>
      </c>
      <c r="E144" s="109" t="s">
        <v>56</v>
      </c>
      <c r="F144" s="151">
        <v>1920</v>
      </c>
      <c r="G144" s="152"/>
      <c r="H144" s="147">
        <f t="shared" si="5"/>
        <v>0</v>
      </c>
    </row>
    <row r="145" spans="2:8" ht="132" thickBot="1">
      <c r="B145" s="195">
        <v>7</v>
      </c>
      <c r="C145" s="194" t="s">
        <v>362</v>
      </c>
      <c r="D145" s="203" t="s">
        <v>421</v>
      </c>
      <c r="E145" s="109" t="s">
        <v>59</v>
      </c>
      <c r="F145" s="151">
        <v>57</v>
      </c>
      <c r="G145" s="152"/>
      <c r="H145" s="147">
        <f t="shared" si="5"/>
        <v>0</v>
      </c>
    </row>
    <row r="146" spans="2:8" ht="23.25" customHeight="1" thickBot="1">
      <c r="B146" s="727" t="s">
        <v>21</v>
      </c>
      <c r="C146" s="728"/>
      <c r="D146" s="728"/>
      <c r="E146" s="728"/>
      <c r="F146" s="728"/>
      <c r="G146" s="729"/>
      <c r="H146" s="364">
        <f>SUM(H140:H145)</f>
        <v>0</v>
      </c>
    </row>
    <row r="147" spans="2:8" ht="18.75">
      <c r="B147" s="149"/>
      <c r="C147" s="620"/>
      <c r="D147" s="851" t="s">
        <v>22</v>
      </c>
      <c r="E147" s="852"/>
      <c r="F147" s="852"/>
      <c r="G147" s="852"/>
      <c r="H147" s="853"/>
    </row>
    <row r="148" spans="2:8" ht="120" customHeight="1">
      <c r="B148" s="610">
        <v>8</v>
      </c>
      <c r="C148" s="199" t="s">
        <v>23</v>
      </c>
      <c r="D148" s="158" t="s">
        <v>422</v>
      </c>
      <c r="E148" s="68" t="s">
        <v>59</v>
      </c>
      <c r="F148" s="93">
        <v>576</v>
      </c>
      <c r="G148" s="94"/>
      <c r="H148" s="147">
        <f>F148*G148</f>
        <v>0</v>
      </c>
    </row>
    <row r="149" spans="2:8" ht="61.5" customHeight="1">
      <c r="B149" s="193">
        <v>9</v>
      </c>
      <c r="C149" s="199" t="s">
        <v>24</v>
      </c>
      <c r="D149" s="158" t="s">
        <v>423</v>
      </c>
      <c r="E149" s="68" t="s">
        <v>56</v>
      </c>
      <c r="F149" s="93">
        <v>209</v>
      </c>
      <c r="G149" s="94"/>
      <c r="H149" s="147">
        <f>F149*G149</f>
        <v>0</v>
      </c>
    </row>
    <row r="150" spans="2:8" ht="63" customHeight="1" thickBot="1">
      <c r="B150" s="193">
        <v>10</v>
      </c>
      <c r="C150" s="199" t="s">
        <v>25</v>
      </c>
      <c r="D150" s="10" t="s">
        <v>424</v>
      </c>
      <c r="E150" s="68" t="s">
        <v>56</v>
      </c>
      <c r="F150" s="93">
        <v>1707</v>
      </c>
      <c r="G150" s="289"/>
      <c r="H150" s="147">
        <f>F150*G150</f>
        <v>0</v>
      </c>
    </row>
    <row r="151" spans="2:8" ht="22.5" customHeight="1" thickBot="1">
      <c r="B151" s="845" t="s">
        <v>152</v>
      </c>
      <c r="C151" s="846"/>
      <c r="D151" s="846"/>
      <c r="E151" s="846"/>
      <c r="F151" s="846"/>
      <c r="G151" s="847"/>
      <c r="H151" s="621">
        <f>SUM(H148:H150)</f>
        <v>0</v>
      </c>
    </row>
    <row r="152" spans="2:8" ht="26.25" customHeight="1">
      <c r="B152" s="149"/>
      <c r="C152" s="115"/>
      <c r="D152" s="758" t="s">
        <v>425</v>
      </c>
      <c r="E152" s="759"/>
      <c r="F152" s="759"/>
      <c r="G152" s="759"/>
      <c r="H152" s="760"/>
    </row>
    <row r="153" spans="1:8" ht="18.75">
      <c r="A153" s="413"/>
      <c r="B153" s="103"/>
      <c r="C153" s="8" t="s">
        <v>30</v>
      </c>
      <c r="D153" s="439" t="s">
        <v>426</v>
      </c>
      <c r="E153" s="439"/>
      <c r="F153" s="440"/>
      <c r="G153" s="441"/>
      <c r="H153" s="442"/>
    </row>
    <row r="154" spans="2:8" ht="55.5" customHeight="1">
      <c r="B154" s="374">
        <v>11</v>
      </c>
      <c r="C154" s="190" t="s">
        <v>427</v>
      </c>
      <c r="D154" s="158" t="s">
        <v>428</v>
      </c>
      <c r="E154" s="68" t="s">
        <v>55</v>
      </c>
      <c r="F154" s="93">
        <v>470</v>
      </c>
      <c r="G154" s="94"/>
      <c r="H154" s="147">
        <f>F154*G154</f>
        <v>0</v>
      </c>
    </row>
    <row r="155" spans="2:8" ht="21.75" customHeight="1">
      <c r="B155" s="374"/>
      <c r="C155" s="190" t="s">
        <v>205</v>
      </c>
      <c r="D155" s="158" t="s">
        <v>429</v>
      </c>
      <c r="E155" s="68"/>
      <c r="F155" s="93"/>
      <c r="G155" s="94"/>
      <c r="H155" s="147"/>
    </row>
    <row r="156" spans="2:8" ht="45" customHeight="1">
      <c r="B156" s="193">
        <v>12</v>
      </c>
      <c r="C156" s="190" t="s">
        <v>373</v>
      </c>
      <c r="D156" s="158" t="s">
        <v>586</v>
      </c>
      <c r="E156" s="68" t="s">
        <v>59</v>
      </c>
      <c r="F156" s="93">
        <v>0</v>
      </c>
      <c r="G156" s="94"/>
      <c r="H156" s="147">
        <f>F156*G156</f>
        <v>0</v>
      </c>
    </row>
    <row r="157" spans="2:8" ht="92.25" customHeight="1">
      <c r="B157" s="374">
        <v>13</v>
      </c>
      <c r="C157" s="190" t="s">
        <v>430</v>
      </c>
      <c r="D157" s="158" t="s">
        <v>587</v>
      </c>
      <c r="E157" s="68" t="s">
        <v>59</v>
      </c>
      <c r="F157" s="93">
        <v>14</v>
      </c>
      <c r="G157" s="94"/>
      <c r="H157" s="147">
        <f>F157*G157</f>
        <v>0</v>
      </c>
    </row>
    <row r="158" spans="2:8" ht="18.75">
      <c r="B158" s="374"/>
      <c r="C158" s="190" t="s">
        <v>207</v>
      </c>
      <c r="D158" s="158" t="s">
        <v>431</v>
      </c>
      <c r="E158" s="68"/>
      <c r="F158" s="93"/>
      <c r="G158" s="94"/>
      <c r="H158" s="147"/>
    </row>
    <row r="159" spans="2:8" ht="43.5" customHeight="1">
      <c r="B159" s="374">
        <v>14</v>
      </c>
      <c r="C159" s="190" t="s">
        <v>381</v>
      </c>
      <c r="D159" s="158" t="s">
        <v>432</v>
      </c>
      <c r="E159" s="68" t="s">
        <v>59</v>
      </c>
      <c r="F159" s="93">
        <v>73</v>
      </c>
      <c r="G159" s="94"/>
      <c r="H159" s="147">
        <f>F159*G159</f>
        <v>0</v>
      </c>
    </row>
    <row r="160" spans="2:8" ht="66.75" customHeight="1">
      <c r="B160" s="374">
        <v>15</v>
      </c>
      <c r="C160" s="190" t="s">
        <v>386</v>
      </c>
      <c r="D160" s="158" t="s">
        <v>433</v>
      </c>
      <c r="E160" s="68" t="s">
        <v>68</v>
      </c>
      <c r="F160" s="93">
        <v>1780</v>
      </c>
      <c r="G160" s="94"/>
      <c r="H160" s="147">
        <f>F160*G160</f>
        <v>0</v>
      </c>
    </row>
    <row r="161" spans="2:8" ht="139.5" customHeight="1">
      <c r="B161" s="193">
        <v>16</v>
      </c>
      <c r="C161" s="190" t="s">
        <v>434</v>
      </c>
      <c r="D161" s="158" t="s">
        <v>588</v>
      </c>
      <c r="E161" s="68" t="s">
        <v>31</v>
      </c>
      <c r="F161" s="93">
        <v>3</v>
      </c>
      <c r="G161" s="94"/>
      <c r="H161" s="147">
        <f>F161*G161</f>
        <v>0</v>
      </c>
    </row>
    <row r="162" spans="2:8" ht="120.75" customHeight="1" thickBot="1">
      <c r="B162" s="622">
        <v>17</v>
      </c>
      <c r="C162" s="191" t="s">
        <v>435</v>
      </c>
      <c r="D162" s="202" t="s">
        <v>589</v>
      </c>
      <c r="E162" s="70" t="s">
        <v>31</v>
      </c>
      <c r="F162" s="97">
        <v>3</v>
      </c>
      <c r="G162" s="98"/>
      <c r="H162" s="148">
        <f>F162*G162</f>
        <v>0</v>
      </c>
    </row>
    <row r="163" spans="2:8" ht="23.25" customHeight="1" thickBot="1">
      <c r="B163" s="727" t="s">
        <v>32</v>
      </c>
      <c r="C163" s="728"/>
      <c r="D163" s="728"/>
      <c r="E163" s="728"/>
      <c r="F163" s="728"/>
      <c r="G163" s="729"/>
      <c r="H163" s="418">
        <f>SUM(H154:H162)</f>
        <v>0</v>
      </c>
    </row>
    <row r="164" spans="2:8" ht="27.75" customHeight="1">
      <c r="B164" s="149"/>
      <c r="C164" s="116"/>
      <c r="D164" s="758" t="s">
        <v>436</v>
      </c>
      <c r="E164" s="759"/>
      <c r="F164" s="759"/>
      <c r="G164" s="759"/>
      <c r="H164" s="760"/>
    </row>
    <row r="165" spans="2:8" ht="199.5" customHeight="1">
      <c r="B165" s="101"/>
      <c r="C165" s="102"/>
      <c r="D165" s="285" t="s">
        <v>437</v>
      </c>
      <c r="E165" s="388"/>
      <c r="F165" s="423"/>
      <c r="G165" s="623"/>
      <c r="H165" s="425"/>
    </row>
    <row r="166" spans="2:8" ht="18.75">
      <c r="B166" s="374">
        <v>18</v>
      </c>
      <c r="C166" s="194" t="s">
        <v>217</v>
      </c>
      <c r="D166" s="158" t="s">
        <v>438</v>
      </c>
      <c r="E166" s="68" t="s">
        <v>31</v>
      </c>
      <c r="F166" s="93">
        <v>1</v>
      </c>
      <c r="G166" s="94"/>
      <c r="H166" s="147">
        <f>F166*G166</f>
        <v>0</v>
      </c>
    </row>
    <row r="167" spans="2:8" ht="18.75">
      <c r="B167" s="193">
        <v>19</v>
      </c>
      <c r="C167" s="194" t="s">
        <v>303</v>
      </c>
      <c r="D167" s="158" t="s">
        <v>439</v>
      </c>
      <c r="E167" s="68" t="s">
        <v>31</v>
      </c>
      <c r="F167" s="93">
        <v>1</v>
      </c>
      <c r="G167" s="94"/>
      <c r="H167" s="147">
        <f aca="true" t="shared" si="6" ref="H167:H173">F167*G167</f>
        <v>0</v>
      </c>
    </row>
    <row r="168" spans="2:8" ht="36" customHeight="1">
      <c r="B168" s="374">
        <v>20</v>
      </c>
      <c r="C168" s="194" t="s">
        <v>305</v>
      </c>
      <c r="D168" s="158" t="s">
        <v>440</v>
      </c>
      <c r="E168" s="68" t="s">
        <v>31</v>
      </c>
      <c r="F168" s="93">
        <v>1</v>
      </c>
      <c r="G168" s="94"/>
      <c r="H168" s="147">
        <f t="shared" si="6"/>
        <v>0</v>
      </c>
    </row>
    <row r="169" spans="2:8" ht="39.75" customHeight="1">
      <c r="B169" s="193">
        <v>21</v>
      </c>
      <c r="C169" s="194" t="s">
        <v>307</v>
      </c>
      <c r="D169" s="158" t="s">
        <v>441</v>
      </c>
      <c r="E169" s="68" t="s">
        <v>31</v>
      </c>
      <c r="F169" s="93">
        <v>1</v>
      </c>
      <c r="G169" s="94"/>
      <c r="H169" s="147">
        <f t="shared" si="6"/>
        <v>0</v>
      </c>
    </row>
    <row r="170" spans="2:8" ht="23.25" customHeight="1">
      <c r="B170" s="374">
        <v>22</v>
      </c>
      <c r="C170" s="194" t="s">
        <v>309</v>
      </c>
      <c r="D170" s="158" t="s">
        <v>442</v>
      </c>
      <c r="E170" s="68" t="s">
        <v>31</v>
      </c>
      <c r="F170" s="93">
        <v>4</v>
      </c>
      <c r="G170" s="94"/>
      <c r="H170" s="147">
        <f t="shared" si="6"/>
        <v>0</v>
      </c>
    </row>
    <row r="171" spans="2:8" ht="37.5" customHeight="1">
      <c r="B171" s="193">
        <v>23</v>
      </c>
      <c r="C171" s="194" t="s">
        <v>311</v>
      </c>
      <c r="D171" s="158" t="s">
        <v>443</v>
      </c>
      <c r="E171" s="68" t="s">
        <v>31</v>
      </c>
      <c r="F171" s="93">
        <v>3</v>
      </c>
      <c r="G171" s="94"/>
      <c r="H171" s="147">
        <f t="shared" si="6"/>
        <v>0</v>
      </c>
    </row>
    <row r="172" spans="2:8" ht="18.75">
      <c r="B172" s="195">
        <v>24</v>
      </c>
      <c r="C172" s="194" t="s">
        <v>313</v>
      </c>
      <c r="D172" s="617" t="s">
        <v>444</v>
      </c>
      <c r="E172" s="109" t="s">
        <v>31</v>
      </c>
      <c r="F172" s="151">
        <v>2</v>
      </c>
      <c r="G172" s="152"/>
      <c r="H172" s="147">
        <f t="shared" si="6"/>
        <v>0</v>
      </c>
    </row>
    <row r="173" spans="2:8" ht="24.75" customHeight="1">
      <c r="B173" s="374">
        <v>25</v>
      </c>
      <c r="C173" s="190" t="s">
        <v>314</v>
      </c>
      <c r="D173" s="10" t="s">
        <v>445</v>
      </c>
      <c r="E173" s="68" t="s">
        <v>31</v>
      </c>
      <c r="F173" s="93">
        <v>2</v>
      </c>
      <c r="G173" s="94"/>
      <c r="H173" s="147">
        <f t="shared" si="6"/>
        <v>0</v>
      </c>
    </row>
    <row r="174" spans="2:8" ht="123.75" customHeight="1" thickBot="1">
      <c r="B174" s="622">
        <v>26</v>
      </c>
      <c r="C174" s="191" t="s">
        <v>316</v>
      </c>
      <c r="D174" s="189" t="s">
        <v>212</v>
      </c>
      <c r="E174" s="70" t="s">
        <v>31</v>
      </c>
      <c r="F174" s="97">
        <v>15</v>
      </c>
      <c r="G174" s="98"/>
      <c r="H174" s="148">
        <f>F174*G174</f>
        <v>0</v>
      </c>
    </row>
    <row r="175" spans="2:8" ht="21" customHeight="1" thickBot="1">
      <c r="B175" s="727" t="s">
        <v>226</v>
      </c>
      <c r="C175" s="728"/>
      <c r="D175" s="728"/>
      <c r="E175" s="728"/>
      <c r="F175" s="728"/>
      <c r="G175" s="729"/>
      <c r="H175" s="418">
        <f>SUM(H166:H174)</f>
        <v>0</v>
      </c>
    </row>
    <row r="176" spans="2:8" ht="18.75">
      <c r="B176" s="7"/>
      <c r="C176" s="104"/>
      <c r="D176" s="758" t="s">
        <v>446</v>
      </c>
      <c r="E176" s="759"/>
      <c r="F176" s="759"/>
      <c r="G176" s="759"/>
      <c r="H176" s="760"/>
    </row>
    <row r="177" spans="2:8" ht="245.25" customHeight="1">
      <c r="B177" s="374">
        <v>27</v>
      </c>
      <c r="C177" s="194" t="s">
        <v>447</v>
      </c>
      <c r="D177" s="158" t="s">
        <v>448</v>
      </c>
      <c r="E177" s="68" t="s">
        <v>55</v>
      </c>
      <c r="F177" s="93">
        <v>425</v>
      </c>
      <c r="G177" s="94"/>
      <c r="H177" s="147">
        <f>F177*G177</f>
        <v>0</v>
      </c>
    </row>
    <row r="178" spans="2:8" ht="65.25" customHeight="1" thickBot="1">
      <c r="B178" s="193">
        <v>28</v>
      </c>
      <c r="C178" s="194" t="s">
        <v>447</v>
      </c>
      <c r="D178" s="202" t="s">
        <v>449</v>
      </c>
      <c r="E178" s="68" t="s">
        <v>31</v>
      </c>
      <c r="F178" s="93">
        <v>7</v>
      </c>
      <c r="G178" s="106"/>
      <c r="H178" s="147">
        <f>F178*G178</f>
        <v>0</v>
      </c>
    </row>
    <row r="179" spans="2:8" ht="22.5" customHeight="1" thickBot="1">
      <c r="B179" s="727" t="s">
        <v>450</v>
      </c>
      <c r="C179" s="728"/>
      <c r="D179" s="728"/>
      <c r="E179" s="728"/>
      <c r="F179" s="728"/>
      <c r="G179" s="729"/>
      <c r="H179" s="422">
        <f>SUM(H177:H178)</f>
        <v>0</v>
      </c>
    </row>
    <row r="180" spans="1:8" ht="18.75">
      <c r="A180" s="443"/>
      <c r="B180" s="76"/>
      <c r="C180" s="116"/>
      <c r="D180" s="838" t="s">
        <v>451</v>
      </c>
      <c r="E180" s="839"/>
      <c r="F180" s="839"/>
      <c r="G180" s="839"/>
      <c r="H180" s="426"/>
    </row>
    <row r="181" spans="1:8" ht="18.75">
      <c r="A181" s="444"/>
      <c r="B181" s="122"/>
      <c r="C181" s="102"/>
      <c r="D181" s="395" t="s">
        <v>102</v>
      </c>
      <c r="E181" s="445"/>
      <c r="F181" s="446"/>
      <c r="G181" s="447"/>
      <c r="H181" s="448">
        <f>H135</f>
        <v>0</v>
      </c>
    </row>
    <row r="182" spans="1:8" ht="18.75">
      <c r="A182" s="413"/>
      <c r="B182" s="127"/>
      <c r="C182" s="104"/>
      <c r="D182" s="298" t="s">
        <v>34</v>
      </c>
      <c r="E182" s="304"/>
      <c r="F182" s="449"/>
      <c r="G182" s="450"/>
      <c r="H182" s="451">
        <f>H138</f>
        <v>0</v>
      </c>
    </row>
    <row r="183" spans="1:8" ht="18.75">
      <c r="A183" s="413"/>
      <c r="B183" s="132"/>
      <c r="C183" s="133"/>
      <c r="D183" s="298" t="s">
        <v>228</v>
      </c>
      <c r="E183" s="304"/>
      <c r="F183" s="449"/>
      <c r="G183" s="450"/>
      <c r="H183" s="451">
        <f>H146</f>
        <v>0</v>
      </c>
    </row>
    <row r="184" spans="1:8" ht="18.75">
      <c r="A184" s="413"/>
      <c r="B184" s="301"/>
      <c r="C184" s="105"/>
      <c r="D184" s="302" t="s">
        <v>36</v>
      </c>
      <c r="E184" s="317"/>
      <c r="F184" s="449"/>
      <c r="G184" s="450"/>
      <c r="H184" s="451">
        <f>H151</f>
        <v>0</v>
      </c>
    </row>
    <row r="185" spans="1:8" ht="18.75">
      <c r="A185" s="413"/>
      <c r="B185" s="301"/>
      <c r="C185" s="105"/>
      <c r="D185" s="302" t="s">
        <v>413</v>
      </c>
      <c r="E185" s="317"/>
      <c r="F185" s="449"/>
      <c r="G185" s="450"/>
      <c r="H185" s="451">
        <f>H163</f>
        <v>0</v>
      </c>
    </row>
    <row r="186" spans="1:8" ht="18.75">
      <c r="A186" s="413"/>
      <c r="B186" s="301"/>
      <c r="C186" s="105"/>
      <c r="D186" s="774" t="s">
        <v>414</v>
      </c>
      <c r="E186" s="775"/>
      <c r="F186" s="775"/>
      <c r="G186" s="840"/>
      <c r="H186" s="451">
        <f>H175</f>
        <v>0</v>
      </c>
    </row>
    <row r="187" spans="1:8" ht="19.5" thickBot="1">
      <c r="A187" s="413"/>
      <c r="B187" s="301"/>
      <c r="C187" s="105"/>
      <c r="D187" s="302" t="s">
        <v>327</v>
      </c>
      <c r="E187" s="317"/>
      <c r="F187" s="449"/>
      <c r="G187" s="450"/>
      <c r="H187" s="451">
        <f>H179</f>
        <v>0</v>
      </c>
    </row>
    <row r="188" spans="2:8" ht="42.75" customHeight="1" thickBot="1">
      <c r="B188" s="110"/>
      <c r="C188" s="140"/>
      <c r="D188" s="843" t="s">
        <v>452</v>
      </c>
      <c r="E188" s="844"/>
      <c r="F188" s="844" t="s">
        <v>39</v>
      </c>
      <c r="G188" s="844"/>
      <c r="H188" s="422">
        <f>SUM(H181:H187)</f>
        <v>0</v>
      </c>
    </row>
    <row r="189" ht="19.5" thickBot="1"/>
    <row r="190" spans="2:8" ht="83.25" customHeight="1" thickBot="1">
      <c r="B190" s="764" t="s">
        <v>415</v>
      </c>
      <c r="C190" s="805"/>
      <c r="D190" s="805"/>
      <c r="E190" s="805"/>
      <c r="F190" s="805"/>
      <c r="G190" s="805"/>
      <c r="H190" s="822"/>
    </row>
    <row r="191" spans="1:8" ht="19.5" thickBot="1">
      <c r="A191" s="107"/>
      <c r="B191" s="752" t="s">
        <v>120</v>
      </c>
      <c r="C191" s="753"/>
      <c r="D191" s="753"/>
      <c r="E191" s="753"/>
      <c r="F191" s="753"/>
      <c r="G191" s="753"/>
      <c r="H191" s="812"/>
    </row>
    <row r="192" spans="1:8" ht="25.5" customHeight="1" thickBot="1">
      <c r="A192" s="107"/>
      <c r="B192" s="755" t="s">
        <v>541</v>
      </c>
      <c r="C192" s="756"/>
      <c r="D192" s="756"/>
      <c r="E192" s="756"/>
      <c r="F192" s="756"/>
      <c r="G192" s="756"/>
      <c r="H192" s="813"/>
    </row>
    <row r="193" spans="1:8" ht="18.75">
      <c r="A193" s="107"/>
      <c r="B193" s="76"/>
      <c r="C193" s="77"/>
      <c r="D193" s="758" t="s">
        <v>69</v>
      </c>
      <c r="E193" s="759"/>
      <c r="F193" s="759"/>
      <c r="G193" s="759"/>
      <c r="H193" s="760"/>
    </row>
    <row r="194" spans="1:8" ht="64.5" customHeight="1">
      <c r="A194" s="107"/>
      <c r="B194" s="122"/>
      <c r="C194" s="186" t="s">
        <v>70</v>
      </c>
      <c r="D194" s="747" t="s">
        <v>71</v>
      </c>
      <c r="E194" s="748"/>
      <c r="F194" s="748"/>
      <c r="G194" s="748"/>
      <c r="H194" s="749"/>
    </row>
    <row r="195" spans="1:8" ht="158.25" customHeight="1">
      <c r="A195" s="107"/>
      <c r="B195" s="122"/>
      <c r="C195" s="186" t="s">
        <v>72</v>
      </c>
      <c r="D195" s="747" t="s">
        <v>73</v>
      </c>
      <c r="E195" s="748"/>
      <c r="F195" s="748"/>
      <c r="G195" s="748"/>
      <c r="H195" s="749"/>
    </row>
    <row r="196" spans="1:8" ht="102" customHeight="1">
      <c r="A196" s="107"/>
      <c r="B196" s="7"/>
      <c r="C196" s="8" t="s">
        <v>74</v>
      </c>
      <c r="D196" s="745" t="s">
        <v>75</v>
      </c>
      <c r="E196" s="745"/>
      <c r="F196" s="745"/>
      <c r="G196" s="745"/>
      <c r="H196" s="746"/>
    </row>
    <row r="197" spans="1:8" ht="77.25" customHeight="1">
      <c r="A197" s="107"/>
      <c r="B197" s="7"/>
      <c r="C197" s="8" t="s">
        <v>76</v>
      </c>
      <c r="D197" s="745" t="s">
        <v>122</v>
      </c>
      <c r="E197" s="745"/>
      <c r="F197" s="745"/>
      <c r="G197" s="745"/>
      <c r="H197" s="746"/>
    </row>
    <row r="198" spans="1:8" ht="155.25" customHeight="1">
      <c r="A198" s="107"/>
      <c r="B198" s="7"/>
      <c r="C198" s="8" t="s">
        <v>77</v>
      </c>
      <c r="D198" s="745" t="s">
        <v>539</v>
      </c>
      <c r="E198" s="745"/>
      <c r="F198" s="745"/>
      <c r="G198" s="745"/>
      <c r="H198" s="746"/>
    </row>
    <row r="199" spans="1:8" ht="108" customHeight="1">
      <c r="A199" s="107"/>
      <c r="B199" s="7"/>
      <c r="C199" s="8" t="s">
        <v>78</v>
      </c>
      <c r="D199" s="745" t="s">
        <v>124</v>
      </c>
      <c r="E199" s="745"/>
      <c r="F199" s="745"/>
      <c r="G199" s="745"/>
      <c r="H199" s="746"/>
    </row>
    <row r="200" spans="1:8" ht="47.25" customHeight="1">
      <c r="A200" s="107"/>
      <c r="B200" s="7"/>
      <c r="C200" s="8" t="s">
        <v>79</v>
      </c>
      <c r="D200" s="745" t="s">
        <v>125</v>
      </c>
      <c r="E200" s="745"/>
      <c r="F200" s="745"/>
      <c r="G200" s="745"/>
      <c r="H200" s="746"/>
    </row>
    <row r="201" spans="1:8" ht="86.25" customHeight="1">
      <c r="A201" s="107"/>
      <c r="B201" s="7"/>
      <c r="C201" s="8" t="s">
        <v>81</v>
      </c>
      <c r="D201" s="747" t="s">
        <v>357</v>
      </c>
      <c r="E201" s="748"/>
      <c r="F201" s="748"/>
      <c r="G201" s="748"/>
      <c r="H201" s="749"/>
    </row>
    <row r="202" spans="1:8" ht="90" customHeight="1">
      <c r="A202" s="107"/>
      <c r="B202" s="7"/>
      <c r="C202" s="187" t="s">
        <v>82</v>
      </c>
      <c r="D202" s="745" t="s">
        <v>127</v>
      </c>
      <c r="E202" s="745"/>
      <c r="F202" s="745"/>
      <c r="G202" s="745"/>
      <c r="H202" s="746"/>
    </row>
    <row r="203" spans="1:8" ht="28.5" customHeight="1">
      <c r="A203" s="107"/>
      <c r="B203" s="7"/>
      <c r="C203" s="8" t="s">
        <v>83</v>
      </c>
      <c r="D203" s="848" t="s">
        <v>181</v>
      </c>
      <c r="E203" s="849"/>
      <c r="F203" s="849"/>
      <c r="G203" s="849"/>
      <c r="H203" s="850"/>
    </row>
    <row r="204" spans="1:8" ht="210" customHeight="1">
      <c r="A204" s="107"/>
      <c r="B204" s="7"/>
      <c r="C204" s="8" t="s">
        <v>85</v>
      </c>
      <c r="D204" s="745" t="s">
        <v>86</v>
      </c>
      <c r="E204" s="745"/>
      <c r="F204" s="745"/>
      <c r="G204" s="745"/>
      <c r="H204" s="746"/>
    </row>
    <row r="205" spans="1:8" ht="170.25" customHeight="1">
      <c r="A205" s="107"/>
      <c r="B205" s="7"/>
      <c r="C205" s="8" t="s">
        <v>87</v>
      </c>
      <c r="D205" s="747" t="s">
        <v>88</v>
      </c>
      <c r="E205" s="748"/>
      <c r="F205" s="748"/>
      <c r="G205" s="748"/>
      <c r="H205" s="749"/>
    </row>
    <row r="206" spans="1:8" ht="120" customHeight="1">
      <c r="A206" s="107"/>
      <c r="B206" s="7"/>
      <c r="C206" s="8" t="s">
        <v>89</v>
      </c>
      <c r="D206" s="747" t="s">
        <v>90</v>
      </c>
      <c r="E206" s="748"/>
      <c r="F206" s="748"/>
      <c r="G206" s="748"/>
      <c r="H206" s="749"/>
    </row>
    <row r="207" spans="2:8" ht="83.25" customHeight="1">
      <c r="B207" s="7"/>
      <c r="C207" s="8" t="s">
        <v>91</v>
      </c>
      <c r="D207" s="747" t="s">
        <v>129</v>
      </c>
      <c r="E207" s="748"/>
      <c r="F207" s="748"/>
      <c r="G207" s="748"/>
      <c r="H207" s="749"/>
    </row>
    <row r="208" spans="2:8" ht="85.5" customHeight="1" thickBot="1">
      <c r="B208" s="405"/>
      <c r="C208" s="188" t="s">
        <v>92</v>
      </c>
      <c r="D208" s="750" t="s">
        <v>130</v>
      </c>
      <c r="E208" s="750"/>
      <c r="F208" s="750"/>
      <c r="G208" s="750"/>
      <c r="H208" s="751"/>
    </row>
    <row r="209" spans="2:8" ht="19.5" thickBot="1">
      <c r="B209" s="452"/>
      <c r="C209" s="142"/>
      <c r="D209" s="275"/>
      <c r="E209" s="275"/>
      <c r="F209" s="275"/>
      <c r="G209" s="275"/>
      <c r="H209" s="275"/>
    </row>
    <row r="210" spans="2:8" ht="56.25">
      <c r="B210" s="76" t="s">
        <v>54</v>
      </c>
      <c r="C210" s="77" t="s">
        <v>2</v>
      </c>
      <c r="D210" s="77" t="s">
        <v>3</v>
      </c>
      <c r="E210" s="77" t="s">
        <v>53</v>
      </c>
      <c r="F210" s="78" t="s">
        <v>4</v>
      </c>
      <c r="G210" s="79" t="s">
        <v>5</v>
      </c>
      <c r="H210" s="361" t="s">
        <v>234</v>
      </c>
    </row>
    <row r="211" spans="1:8" ht="19.5" thickBot="1">
      <c r="A211" s="107"/>
      <c r="B211" s="127">
        <v>1</v>
      </c>
      <c r="C211" s="83">
        <v>2</v>
      </c>
      <c r="D211" s="82">
        <v>3</v>
      </c>
      <c r="E211" s="83">
        <v>4</v>
      </c>
      <c r="F211" s="83">
        <v>5</v>
      </c>
      <c r="G211" s="84">
        <v>6</v>
      </c>
      <c r="H211" s="362">
        <v>7</v>
      </c>
    </row>
    <row r="212" spans="2:8" ht="18.75">
      <c r="B212" s="76"/>
      <c r="C212" s="77"/>
      <c r="D212" s="438" t="s">
        <v>94</v>
      </c>
      <c r="E212" s="293"/>
      <c r="F212" s="453"/>
      <c r="G212" s="454"/>
      <c r="H212" s="455"/>
    </row>
    <row r="213" spans="2:8" ht="18.75">
      <c r="B213" s="127"/>
      <c r="C213" s="190">
        <v>0.1</v>
      </c>
      <c r="D213" s="10" t="s">
        <v>95</v>
      </c>
      <c r="E213" s="68" t="s">
        <v>61</v>
      </c>
      <c r="F213" s="93">
        <v>1</v>
      </c>
      <c r="G213" s="94"/>
      <c r="H213" s="147">
        <f aca="true" t="shared" si="7" ref="H213:H219">F213*G213</f>
        <v>0</v>
      </c>
    </row>
    <row r="214" spans="2:8" ht="37.5">
      <c r="B214" s="127"/>
      <c r="C214" s="190">
        <v>0.2</v>
      </c>
      <c r="D214" s="10" t="s">
        <v>96</v>
      </c>
      <c r="E214" s="68" t="s">
        <v>61</v>
      </c>
      <c r="F214" s="93">
        <v>1</v>
      </c>
      <c r="G214" s="94"/>
      <c r="H214" s="147">
        <f t="shared" si="7"/>
        <v>0</v>
      </c>
    </row>
    <row r="215" spans="2:8" ht="18.75">
      <c r="B215" s="127"/>
      <c r="C215" s="190">
        <v>0.3</v>
      </c>
      <c r="D215" s="10" t="s">
        <v>97</v>
      </c>
      <c r="E215" s="68" t="s">
        <v>61</v>
      </c>
      <c r="F215" s="93">
        <v>1</v>
      </c>
      <c r="G215" s="94"/>
      <c r="H215" s="147">
        <f t="shared" si="7"/>
        <v>0</v>
      </c>
    </row>
    <row r="216" spans="2:8" ht="18.75">
      <c r="B216" s="127"/>
      <c r="C216" s="190">
        <v>0.4</v>
      </c>
      <c r="D216" s="10" t="s">
        <v>132</v>
      </c>
      <c r="E216" s="68" t="s">
        <v>61</v>
      </c>
      <c r="F216" s="93">
        <v>1</v>
      </c>
      <c r="G216" s="94"/>
      <c r="H216" s="147">
        <f t="shared" si="7"/>
        <v>0</v>
      </c>
    </row>
    <row r="217" spans="2:8" ht="37.5">
      <c r="B217" s="127"/>
      <c r="C217" s="190">
        <v>0.5</v>
      </c>
      <c r="D217" s="10" t="s">
        <v>98</v>
      </c>
      <c r="E217" s="68" t="s">
        <v>61</v>
      </c>
      <c r="F217" s="93">
        <v>1</v>
      </c>
      <c r="G217" s="94"/>
      <c r="H217" s="147">
        <f t="shared" si="7"/>
        <v>0</v>
      </c>
    </row>
    <row r="218" spans="2:8" ht="37.5">
      <c r="B218" s="127"/>
      <c r="C218" s="190">
        <v>0.6</v>
      </c>
      <c r="D218" s="10" t="s">
        <v>99</v>
      </c>
      <c r="E218" s="68" t="s">
        <v>61</v>
      </c>
      <c r="F218" s="93">
        <v>1</v>
      </c>
      <c r="G218" s="94"/>
      <c r="H218" s="147">
        <f t="shared" si="7"/>
        <v>0</v>
      </c>
    </row>
    <row r="219" spans="2:8" ht="38.25" thickBot="1">
      <c r="B219" s="415"/>
      <c r="C219" s="191">
        <v>0.7</v>
      </c>
      <c r="D219" s="202" t="s">
        <v>100</v>
      </c>
      <c r="E219" s="70" t="s">
        <v>61</v>
      </c>
      <c r="F219" s="97">
        <v>1</v>
      </c>
      <c r="G219" s="98"/>
      <c r="H219" s="148">
        <f t="shared" si="7"/>
        <v>0</v>
      </c>
    </row>
    <row r="220" spans="2:8" ht="19.5" thickBot="1">
      <c r="B220" s="730" t="s">
        <v>101</v>
      </c>
      <c r="C220" s="731"/>
      <c r="D220" s="731"/>
      <c r="E220" s="731"/>
      <c r="F220" s="731"/>
      <c r="G220" s="732"/>
      <c r="H220" s="417">
        <f>SUM(H213:H219)</f>
        <v>0</v>
      </c>
    </row>
    <row r="221" spans="2:8" ht="23.25" customHeight="1">
      <c r="B221" s="101"/>
      <c r="C221" s="102"/>
      <c r="D221" s="761" t="s">
        <v>8</v>
      </c>
      <c r="E221" s="762"/>
      <c r="F221" s="762"/>
      <c r="G221" s="762"/>
      <c r="H221" s="763"/>
    </row>
    <row r="222" spans="2:8" ht="38.25" thickBot="1">
      <c r="B222" s="193">
        <v>1</v>
      </c>
      <c r="C222" s="194" t="s">
        <v>9</v>
      </c>
      <c r="D222" s="158" t="s">
        <v>453</v>
      </c>
      <c r="E222" s="68" t="s">
        <v>55</v>
      </c>
      <c r="F222" s="93">
        <v>431.8</v>
      </c>
      <c r="G222" s="94"/>
      <c r="H222" s="147">
        <f>F222*G222</f>
        <v>0</v>
      </c>
    </row>
    <row r="223" spans="2:8" ht="21" customHeight="1" thickBot="1">
      <c r="B223" s="727" t="s">
        <v>14</v>
      </c>
      <c r="C223" s="728"/>
      <c r="D223" s="728"/>
      <c r="E223" s="728"/>
      <c r="F223" s="728"/>
      <c r="G223" s="729"/>
      <c r="H223" s="422">
        <f>SUM(H222:H222)</f>
        <v>0</v>
      </c>
    </row>
    <row r="224" spans="2:8" ht="22.5" customHeight="1">
      <c r="B224" s="101"/>
      <c r="C224" s="102"/>
      <c r="D224" s="761" t="s">
        <v>186</v>
      </c>
      <c r="E224" s="762"/>
      <c r="F224" s="762"/>
      <c r="G224" s="762"/>
      <c r="H224" s="763"/>
    </row>
    <row r="225" spans="2:8" ht="75">
      <c r="B225" s="193">
        <v>2</v>
      </c>
      <c r="C225" s="194" t="s">
        <v>16</v>
      </c>
      <c r="D225" s="10" t="s">
        <v>454</v>
      </c>
      <c r="E225" s="68" t="s">
        <v>59</v>
      </c>
      <c r="F225" s="93">
        <v>487.8</v>
      </c>
      <c r="G225" s="94"/>
      <c r="H225" s="147">
        <f>F225*G225</f>
        <v>0</v>
      </c>
    </row>
    <row r="226" spans="2:8" ht="56.25">
      <c r="B226" s="195">
        <v>3</v>
      </c>
      <c r="C226" s="194" t="s">
        <v>17</v>
      </c>
      <c r="D226" s="203" t="s">
        <v>455</v>
      </c>
      <c r="E226" s="109" t="s">
        <v>59</v>
      </c>
      <c r="F226" s="151">
        <v>27.2</v>
      </c>
      <c r="G226" s="152"/>
      <c r="H226" s="147">
        <f>F226*G226</f>
        <v>0</v>
      </c>
    </row>
    <row r="227" spans="2:8" ht="23.25" customHeight="1">
      <c r="B227" s="195">
        <v>4</v>
      </c>
      <c r="C227" s="194" t="s">
        <v>18</v>
      </c>
      <c r="D227" s="203" t="s">
        <v>456</v>
      </c>
      <c r="E227" s="109" t="s">
        <v>56</v>
      </c>
      <c r="F227" s="151">
        <v>2439</v>
      </c>
      <c r="G227" s="152"/>
      <c r="H227" s="147">
        <f>F227*G227</f>
        <v>0</v>
      </c>
    </row>
    <row r="228" spans="2:8" ht="102.75" customHeight="1" thickBot="1">
      <c r="B228" s="195">
        <v>5</v>
      </c>
      <c r="C228" s="194" t="s">
        <v>19</v>
      </c>
      <c r="D228" s="203" t="s">
        <v>457</v>
      </c>
      <c r="E228" s="109" t="s">
        <v>59</v>
      </c>
      <c r="F228" s="151">
        <v>365.85</v>
      </c>
      <c r="G228" s="152"/>
      <c r="H228" s="147">
        <f>F228*G228</f>
        <v>0</v>
      </c>
    </row>
    <row r="229" spans="2:8" ht="22.5" customHeight="1" thickBot="1">
      <c r="B229" s="727" t="s">
        <v>21</v>
      </c>
      <c r="C229" s="728"/>
      <c r="D229" s="728"/>
      <c r="E229" s="728"/>
      <c r="F229" s="728"/>
      <c r="G229" s="729"/>
      <c r="H229" s="456">
        <f>SUM(H225:H228)</f>
        <v>0</v>
      </c>
    </row>
    <row r="230" spans="2:8" ht="18.75">
      <c r="B230" s="113"/>
      <c r="C230" s="153"/>
      <c r="D230" s="855" t="s">
        <v>22</v>
      </c>
      <c r="E230" s="856"/>
      <c r="F230" s="856"/>
      <c r="G230" s="856"/>
      <c r="H230" s="857"/>
    </row>
    <row r="231" spans="2:8" ht="61.5" customHeight="1">
      <c r="B231" s="193">
        <v>6</v>
      </c>
      <c r="C231" s="199" t="s">
        <v>23</v>
      </c>
      <c r="D231" s="158" t="s">
        <v>458</v>
      </c>
      <c r="E231" s="68" t="s">
        <v>59</v>
      </c>
      <c r="F231" s="93">
        <v>254</v>
      </c>
      <c r="G231" s="94"/>
      <c r="H231" s="147">
        <f>F231*G231</f>
        <v>0</v>
      </c>
    </row>
    <row r="232" spans="1:8" ht="81.75" customHeight="1">
      <c r="A232" s="413"/>
      <c r="B232" s="193">
        <v>7</v>
      </c>
      <c r="C232" s="199" t="s">
        <v>24</v>
      </c>
      <c r="D232" s="158" t="s">
        <v>459</v>
      </c>
      <c r="E232" s="68" t="s">
        <v>56</v>
      </c>
      <c r="F232" s="93">
        <v>647.7</v>
      </c>
      <c r="G232" s="94"/>
      <c r="H232" s="147">
        <f>F232*G232</f>
        <v>0</v>
      </c>
    </row>
    <row r="233" spans="2:8" ht="62.25" customHeight="1" thickBot="1">
      <c r="B233" s="193">
        <v>8</v>
      </c>
      <c r="C233" s="199" t="s">
        <v>25</v>
      </c>
      <c r="D233" s="10" t="s">
        <v>617</v>
      </c>
      <c r="E233" s="68" t="s">
        <v>56</v>
      </c>
      <c r="F233" s="93">
        <v>1521</v>
      </c>
      <c r="G233" s="94"/>
      <c r="H233" s="147">
        <f>F233*G233</f>
        <v>0</v>
      </c>
    </row>
    <row r="234" spans="2:8" ht="20.25" customHeight="1" thickBot="1">
      <c r="B234" s="845" t="s">
        <v>152</v>
      </c>
      <c r="C234" s="846"/>
      <c r="D234" s="846"/>
      <c r="E234" s="846"/>
      <c r="F234" s="846"/>
      <c r="G234" s="847"/>
      <c r="H234" s="422">
        <f>SUM(H231:H233)</f>
        <v>0</v>
      </c>
    </row>
    <row r="235" spans="2:8" ht="26.25" customHeight="1">
      <c r="B235" s="101"/>
      <c r="C235" s="102"/>
      <c r="D235" s="758" t="s">
        <v>460</v>
      </c>
      <c r="E235" s="759"/>
      <c r="F235" s="759"/>
      <c r="G235" s="759"/>
      <c r="H235" s="760"/>
    </row>
    <row r="236" spans="2:8" ht="200.25" customHeight="1">
      <c r="B236" s="101"/>
      <c r="C236" s="102"/>
      <c r="D236" s="388" t="s">
        <v>437</v>
      </c>
      <c r="E236" s="388"/>
      <c r="F236" s="624"/>
      <c r="G236" s="424"/>
      <c r="H236" s="625"/>
    </row>
    <row r="237" spans="2:8" ht="18.75">
      <c r="B237" s="374">
        <v>9</v>
      </c>
      <c r="C237" s="194" t="s">
        <v>30</v>
      </c>
      <c r="D237" s="158" t="s">
        <v>461</v>
      </c>
      <c r="E237" s="68" t="s">
        <v>31</v>
      </c>
      <c r="F237" s="93">
        <v>1</v>
      </c>
      <c r="G237" s="94"/>
      <c r="H237" s="147">
        <f>F237*G237</f>
        <v>0</v>
      </c>
    </row>
    <row r="238" spans="2:8" ht="18.75">
      <c r="B238" s="193">
        <v>10</v>
      </c>
      <c r="C238" s="194" t="s">
        <v>205</v>
      </c>
      <c r="D238" s="158" t="s">
        <v>462</v>
      </c>
      <c r="E238" s="68" t="s">
        <v>31</v>
      </c>
      <c r="F238" s="93">
        <v>1</v>
      </c>
      <c r="G238" s="94"/>
      <c r="H238" s="147">
        <f aca="true" t="shared" si="8" ref="H238:H247">F238*G238</f>
        <v>0</v>
      </c>
    </row>
    <row r="239" spans="2:8" ht="37.5">
      <c r="B239" s="374">
        <v>11</v>
      </c>
      <c r="C239" s="194" t="s">
        <v>207</v>
      </c>
      <c r="D239" s="158" t="s">
        <v>463</v>
      </c>
      <c r="E239" s="68" t="s">
        <v>31</v>
      </c>
      <c r="F239" s="93">
        <v>1</v>
      </c>
      <c r="G239" s="94"/>
      <c r="H239" s="147">
        <f t="shared" si="8"/>
        <v>0</v>
      </c>
    </row>
    <row r="240" spans="2:8" ht="22.5" customHeight="1">
      <c r="B240" s="193">
        <v>12</v>
      </c>
      <c r="C240" s="194" t="s">
        <v>209</v>
      </c>
      <c r="D240" s="158" t="s">
        <v>442</v>
      </c>
      <c r="E240" s="68" t="s">
        <v>31</v>
      </c>
      <c r="F240" s="93">
        <v>1</v>
      </c>
      <c r="G240" s="94"/>
      <c r="H240" s="147">
        <f t="shared" si="8"/>
        <v>0</v>
      </c>
    </row>
    <row r="241" spans="2:8" ht="37.5">
      <c r="B241" s="374">
        <v>13</v>
      </c>
      <c r="C241" s="194" t="s">
        <v>211</v>
      </c>
      <c r="D241" s="158" t="s">
        <v>464</v>
      </c>
      <c r="E241" s="68" t="s">
        <v>31</v>
      </c>
      <c r="F241" s="93">
        <v>1</v>
      </c>
      <c r="G241" s="94"/>
      <c r="H241" s="147">
        <f t="shared" si="8"/>
        <v>0</v>
      </c>
    </row>
    <row r="242" spans="2:8" ht="37.5">
      <c r="B242" s="374">
        <v>14</v>
      </c>
      <c r="C242" s="194" t="s">
        <v>214</v>
      </c>
      <c r="D242" s="158" t="s">
        <v>465</v>
      </c>
      <c r="E242" s="68" t="s">
        <v>31</v>
      </c>
      <c r="F242" s="93">
        <v>2</v>
      </c>
      <c r="G242" s="94"/>
      <c r="H242" s="147">
        <f t="shared" si="8"/>
        <v>0</v>
      </c>
    </row>
    <row r="243" spans="2:8" ht="18.75">
      <c r="B243" s="374">
        <v>15</v>
      </c>
      <c r="C243" s="196" t="s">
        <v>265</v>
      </c>
      <c r="D243" s="158" t="s">
        <v>466</v>
      </c>
      <c r="E243" s="68" t="s">
        <v>31</v>
      </c>
      <c r="F243" s="93">
        <v>4</v>
      </c>
      <c r="G243" s="94"/>
      <c r="H243" s="147">
        <f t="shared" si="8"/>
        <v>0</v>
      </c>
    </row>
    <row r="244" spans="2:8" ht="18.75">
      <c r="B244" s="374">
        <v>16</v>
      </c>
      <c r="C244" s="196" t="s">
        <v>267</v>
      </c>
      <c r="D244" s="158" t="s">
        <v>467</v>
      </c>
      <c r="E244" s="68" t="s">
        <v>31</v>
      </c>
      <c r="F244" s="93">
        <v>1</v>
      </c>
      <c r="G244" s="94"/>
      <c r="H244" s="147">
        <f t="shared" si="8"/>
        <v>0</v>
      </c>
    </row>
    <row r="245" spans="2:8" ht="18.75">
      <c r="B245" s="374">
        <v>17</v>
      </c>
      <c r="C245" s="196" t="s">
        <v>269</v>
      </c>
      <c r="D245" s="158" t="s">
        <v>468</v>
      </c>
      <c r="E245" s="68" t="s">
        <v>31</v>
      </c>
      <c r="F245" s="93">
        <v>3</v>
      </c>
      <c r="G245" s="94"/>
      <c r="H245" s="147">
        <f t="shared" si="8"/>
        <v>0</v>
      </c>
    </row>
    <row r="246" spans="2:8" ht="18.75">
      <c r="B246" s="193">
        <v>18</v>
      </c>
      <c r="C246" s="194" t="s">
        <v>271</v>
      </c>
      <c r="D246" s="158" t="s">
        <v>445</v>
      </c>
      <c r="E246" s="68" t="s">
        <v>31</v>
      </c>
      <c r="F246" s="93">
        <v>1</v>
      </c>
      <c r="G246" s="94"/>
      <c r="H246" s="147">
        <f t="shared" si="8"/>
        <v>0</v>
      </c>
    </row>
    <row r="247" spans="2:8" ht="18.75">
      <c r="B247" s="377">
        <v>19</v>
      </c>
      <c r="C247" s="196" t="s">
        <v>272</v>
      </c>
      <c r="D247" s="617" t="s">
        <v>469</v>
      </c>
      <c r="E247" s="109" t="s">
        <v>31</v>
      </c>
      <c r="F247" s="151">
        <v>1</v>
      </c>
      <c r="G247" s="152"/>
      <c r="H247" s="147">
        <f t="shared" si="8"/>
        <v>0</v>
      </c>
    </row>
    <row r="248" spans="2:8" ht="128.25" customHeight="1" thickBot="1">
      <c r="B248" s="622">
        <v>20</v>
      </c>
      <c r="C248" s="191" t="s">
        <v>274</v>
      </c>
      <c r="D248" s="189" t="s">
        <v>212</v>
      </c>
      <c r="E248" s="70" t="s">
        <v>31</v>
      </c>
      <c r="F248" s="97">
        <v>17</v>
      </c>
      <c r="G248" s="98"/>
      <c r="H248" s="148">
        <f>F248*G248</f>
        <v>0</v>
      </c>
    </row>
    <row r="249" spans="2:8" ht="22.5" customHeight="1" thickBot="1">
      <c r="B249" s="727" t="s">
        <v>32</v>
      </c>
      <c r="C249" s="728"/>
      <c r="D249" s="728"/>
      <c r="E249" s="728"/>
      <c r="F249" s="728"/>
      <c r="G249" s="729"/>
      <c r="H249" s="456">
        <f>SUM(H237:H248)</f>
        <v>0</v>
      </c>
    </row>
    <row r="250" spans="2:8" ht="18.75">
      <c r="B250" s="626"/>
      <c r="C250" s="627"/>
      <c r="D250" s="804" t="s">
        <v>470</v>
      </c>
      <c r="E250" s="805"/>
      <c r="F250" s="805"/>
      <c r="G250" s="805"/>
      <c r="H250" s="806"/>
    </row>
    <row r="251" spans="2:8" ht="241.5" customHeight="1">
      <c r="B251" s="193">
        <v>21</v>
      </c>
      <c r="C251" s="194" t="s">
        <v>217</v>
      </c>
      <c r="D251" s="158" t="s">
        <v>471</v>
      </c>
      <c r="E251" s="68" t="s">
        <v>55</v>
      </c>
      <c r="F251" s="281">
        <v>431</v>
      </c>
      <c r="G251" s="457"/>
      <c r="H251" s="147">
        <f>F251*G251</f>
        <v>0</v>
      </c>
    </row>
    <row r="252" spans="2:8" ht="62.25" customHeight="1" thickBot="1">
      <c r="B252" s="375">
        <v>22</v>
      </c>
      <c r="C252" s="376" t="s">
        <v>303</v>
      </c>
      <c r="D252" s="202" t="s">
        <v>449</v>
      </c>
      <c r="E252" s="70" t="s">
        <v>31</v>
      </c>
      <c r="F252" s="283">
        <v>8</v>
      </c>
      <c r="G252" s="458"/>
      <c r="H252" s="148">
        <f>F252*G252</f>
        <v>0</v>
      </c>
    </row>
    <row r="253" spans="2:8" ht="21" customHeight="1" thickBot="1">
      <c r="B253" s="727" t="s">
        <v>226</v>
      </c>
      <c r="C253" s="728"/>
      <c r="D253" s="728"/>
      <c r="E253" s="728"/>
      <c r="F253" s="728"/>
      <c r="G253" s="729"/>
      <c r="H253" s="456">
        <f>SUM(H251:H252)</f>
        <v>0</v>
      </c>
    </row>
    <row r="254" spans="2:8" ht="18.75">
      <c r="B254" s="76"/>
      <c r="C254" s="116"/>
      <c r="D254" s="838" t="s">
        <v>472</v>
      </c>
      <c r="E254" s="839"/>
      <c r="F254" s="839"/>
      <c r="G254" s="839"/>
      <c r="H254" s="426"/>
    </row>
    <row r="255" spans="1:8" ht="18.75">
      <c r="A255" s="413"/>
      <c r="B255" s="122"/>
      <c r="C255" s="102"/>
      <c r="D255" s="395" t="s">
        <v>102</v>
      </c>
      <c r="E255" s="445"/>
      <c r="F255" s="446"/>
      <c r="G255" s="447"/>
      <c r="H255" s="448">
        <f>H220</f>
        <v>0</v>
      </c>
    </row>
    <row r="256" spans="1:8" ht="18.75">
      <c r="A256" s="413"/>
      <c r="B256" s="127"/>
      <c r="C256" s="104"/>
      <c r="D256" s="298" t="s">
        <v>34</v>
      </c>
      <c r="E256" s="304"/>
      <c r="F256" s="449"/>
      <c r="G256" s="450"/>
      <c r="H256" s="451">
        <f>H223</f>
        <v>0</v>
      </c>
    </row>
    <row r="257" spans="1:8" ht="18.75">
      <c r="A257" s="413"/>
      <c r="B257" s="132"/>
      <c r="C257" s="133"/>
      <c r="D257" s="298" t="s">
        <v>228</v>
      </c>
      <c r="E257" s="304"/>
      <c r="F257" s="449"/>
      <c r="G257" s="450"/>
      <c r="H257" s="451">
        <f>H229</f>
        <v>0</v>
      </c>
    </row>
    <row r="258" spans="1:8" ht="18.75">
      <c r="A258" s="413"/>
      <c r="B258" s="301"/>
      <c r="C258" s="105"/>
      <c r="D258" s="302" t="s">
        <v>36</v>
      </c>
      <c r="E258" s="317"/>
      <c r="F258" s="449"/>
      <c r="G258" s="450"/>
      <c r="H258" s="451">
        <f>H234</f>
        <v>0</v>
      </c>
    </row>
    <row r="259" spans="1:8" ht="18.75">
      <c r="A259" s="413"/>
      <c r="B259" s="301"/>
      <c r="C259" s="105"/>
      <c r="D259" s="774" t="s">
        <v>473</v>
      </c>
      <c r="E259" s="775"/>
      <c r="F259" s="775"/>
      <c r="G259" s="840"/>
      <c r="H259" s="451">
        <f>H249</f>
        <v>0</v>
      </c>
    </row>
    <row r="260" spans="1:8" ht="19.5" thickBot="1">
      <c r="A260" s="413"/>
      <c r="B260" s="459"/>
      <c r="C260" s="460"/>
      <c r="D260" s="841" t="s">
        <v>474</v>
      </c>
      <c r="E260" s="842"/>
      <c r="F260" s="461"/>
      <c r="G260" s="462"/>
      <c r="H260" s="463">
        <f>H253</f>
        <v>0</v>
      </c>
    </row>
    <row r="261" spans="2:8" ht="30.75" customHeight="1" thickBot="1">
      <c r="B261" s="110"/>
      <c r="C261" s="140"/>
      <c r="D261" s="843" t="s">
        <v>542</v>
      </c>
      <c r="E261" s="844"/>
      <c r="F261" s="844" t="s">
        <v>39</v>
      </c>
      <c r="G261" s="844"/>
      <c r="H261" s="422">
        <f>SUM(H255:H260)</f>
        <v>0</v>
      </c>
    </row>
    <row r="262" ht="19.5" thickBot="1"/>
    <row r="263" spans="1:8" ht="19.5" thickBot="1">
      <c r="A263" s="413"/>
      <c r="B263" s="796" t="s">
        <v>475</v>
      </c>
      <c r="C263" s="797"/>
      <c r="D263" s="797"/>
      <c r="E263" s="797"/>
      <c r="F263" s="797"/>
      <c r="G263" s="797"/>
      <c r="H263" s="798"/>
    </row>
    <row r="264" spans="2:8" ht="37.5" customHeight="1" thickBot="1">
      <c r="B264" s="778">
        <v>1</v>
      </c>
      <c r="C264" s="779"/>
      <c r="D264" s="776" t="s">
        <v>543</v>
      </c>
      <c r="E264" s="777"/>
      <c r="F264" s="777"/>
      <c r="G264" s="801"/>
      <c r="H264" s="464">
        <f>H103</f>
        <v>0</v>
      </c>
    </row>
    <row r="265" spans="2:8" ht="42" customHeight="1" thickBot="1">
      <c r="B265" s="778">
        <v>2</v>
      </c>
      <c r="C265" s="779"/>
      <c r="D265" s="776" t="s">
        <v>544</v>
      </c>
      <c r="E265" s="777"/>
      <c r="F265" s="777"/>
      <c r="G265" s="801"/>
      <c r="H265" s="465">
        <f>H188</f>
        <v>0</v>
      </c>
    </row>
    <row r="266" spans="2:8" ht="27.75" customHeight="1" thickBot="1">
      <c r="B266" s="778">
        <v>3</v>
      </c>
      <c r="C266" s="779"/>
      <c r="D266" s="776" t="s">
        <v>545</v>
      </c>
      <c r="E266" s="777"/>
      <c r="F266" s="777"/>
      <c r="G266" s="801"/>
      <c r="H266" s="466">
        <f>H261</f>
        <v>0</v>
      </c>
    </row>
    <row r="267" spans="2:8" ht="27.75" customHeight="1" thickBot="1">
      <c r="B267" s="778"/>
      <c r="C267" s="779"/>
      <c r="D267" s="780" t="s">
        <v>476</v>
      </c>
      <c r="E267" s="781"/>
      <c r="F267" s="781"/>
      <c r="G267" s="781"/>
      <c r="H267" s="464">
        <f>SUM(H264:H266)</f>
        <v>0</v>
      </c>
    </row>
    <row r="269" spans="2:8" ht="18.75">
      <c r="B269" s="180"/>
      <c r="C269" s="180"/>
      <c r="D269" s="641" t="s">
        <v>175</v>
      </c>
      <c r="E269" s="179"/>
      <c r="F269" s="181"/>
      <c r="G269" s="467"/>
      <c r="H269" s="468"/>
    </row>
    <row r="270" spans="2:8" ht="18.75">
      <c r="B270" s="180"/>
      <c r="C270" s="180"/>
      <c r="D270" s="641" t="s">
        <v>176</v>
      </c>
      <c r="E270" s="179"/>
      <c r="F270" s="181"/>
      <c r="G270" s="467"/>
      <c r="H270" s="468"/>
    </row>
    <row r="271" spans="1:8" ht="18.75">
      <c r="A271" s="107"/>
      <c r="B271" s="180"/>
      <c r="C271" s="180"/>
      <c r="D271" s="641" t="s">
        <v>177</v>
      </c>
      <c r="E271" s="179"/>
      <c r="F271" s="181"/>
      <c r="G271" s="467"/>
      <c r="H271" s="468"/>
    </row>
  </sheetData>
  <sheetProtection/>
  <mergeCells count="111">
    <mergeCell ref="B253:G253"/>
    <mergeCell ref="D176:H176"/>
    <mergeCell ref="D164:H164"/>
    <mergeCell ref="D77:H77"/>
    <mergeCell ref="D53:H53"/>
    <mergeCell ref="B163:G163"/>
    <mergeCell ref="B175:G175"/>
    <mergeCell ref="B179:G179"/>
    <mergeCell ref="B223:G223"/>
    <mergeCell ref="B229:G229"/>
    <mergeCell ref="D230:H230"/>
    <mergeCell ref="B52:G52"/>
    <mergeCell ref="B76:G76"/>
    <mergeCell ref="B95:G95"/>
    <mergeCell ref="B135:G135"/>
    <mergeCell ref="B138:G138"/>
    <mergeCell ref="B146:G146"/>
    <mergeCell ref="B107:H107"/>
    <mergeCell ref="D108:H108"/>
    <mergeCell ref="D109:H109"/>
    <mergeCell ref="B1:H1"/>
    <mergeCell ref="B2:H2"/>
    <mergeCell ref="B3:H3"/>
    <mergeCell ref="D4:H4"/>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 ref="D96:G96"/>
    <mergeCell ref="D32:H32"/>
    <mergeCell ref="D36:H36"/>
    <mergeCell ref="D102:G102"/>
    <mergeCell ref="D103:G103"/>
    <mergeCell ref="B105:H105"/>
    <mergeCell ref="B106:H106"/>
    <mergeCell ref="B31:G31"/>
    <mergeCell ref="B35:G35"/>
    <mergeCell ref="B44:G44"/>
    <mergeCell ref="D45:H45"/>
    <mergeCell ref="D110:H110"/>
    <mergeCell ref="D111:H111"/>
    <mergeCell ref="D112:H112"/>
    <mergeCell ref="D113:H113"/>
    <mergeCell ref="D114:H114"/>
    <mergeCell ref="D115:H115"/>
    <mergeCell ref="D116:H116"/>
    <mergeCell ref="D117:H117"/>
    <mergeCell ref="D118:H118"/>
    <mergeCell ref="D119:H119"/>
    <mergeCell ref="D120:H120"/>
    <mergeCell ref="D121:H121"/>
    <mergeCell ref="D122:H122"/>
    <mergeCell ref="D123:H123"/>
    <mergeCell ref="D136:H136"/>
    <mergeCell ref="D139:H139"/>
    <mergeCell ref="D180:G180"/>
    <mergeCell ref="D186:G186"/>
    <mergeCell ref="D188:G188"/>
    <mergeCell ref="B190:H190"/>
    <mergeCell ref="B191:H191"/>
    <mergeCell ref="D147:H147"/>
    <mergeCell ref="B151:G151"/>
    <mergeCell ref="D152:H152"/>
    <mergeCell ref="B192:H192"/>
    <mergeCell ref="D193:H193"/>
    <mergeCell ref="D194:H194"/>
    <mergeCell ref="D195:H195"/>
    <mergeCell ref="D196:H196"/>
    <mergeCell ref="D197:H197"/>
    <mergeCell ref="D198:H198"/>
    <mergeCell ref="D199:H199"/>
    <mergeCell ref="D200:H200"/>
    <mergeCell ref="D201:H201"/>
    <mergeCell ref="D202:H202"/>
    <mergeCell ref="D203:H203"/>
    <mergeCell ref="D204:H204"/>
    <mergeCell ref="D205:H205"/>
    <mergeCell ref="D206:H206"/>
    <mergeCell ref="D207:H207"/>
    <mergeCell ref="D208:H208"/>
    <mergeCell ref="B220:G220"/>
    <mergeCell ref="D221:H221"/>
    <mergeCell ref="D224:H224"/>
    <mergeCell ref="D254:G254"/>
    <mergeCell ref="D259:G259"/>
    <mergeCell ref="D260:E260"/>
    <mergeCell ref="D261:G261"/>
    <mergeCell ref="B234:G234"/>
    <mergeCell ref="D235:H235"/>
    <mergeCell ref="B249:G249"/>
    <mergeCell ref="D250:H250"/>
    <mergeCell ref="B267:C267"/>
    <mergeCell ref="D267:G267"/>
    <mergeCell ref="B263:H263"/>
    <mergeCell ref="B264:C264"/>
    <mergeCell ref="D264:G264"/>
    <mergeCell ref="B265:C265"/>
    <mergeCell ref="D265:G265"/>
    <mergeCell ref="B266:C266"/>
    <mergeCell ref="D266:G266"/>
  </mergeCells>
  <printOptions/>
  <pageMargins left="0.7" right="0.7" top="0.75" bottom="0.75" header="0.3" footer="0.3"/>
  <pageSetup fitToHeight="0" fitToWidth="1" horizontalDpi="600" verticalDpi="600" orientation="portrait" paperSize="9" scale="62" r:id="rId1"/>
  <rowBreaks count="1" manualBreakCount="1">
    <brk id="4" max="255" man="1"/>
  </rowBreaks>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I99"/>
  <sheetViews>
    <sheetView zoomScalePageLayoutView="0" workbookViewId="0" topLeftCell="A82">
      <selection activeCell="A81" sqref="A81:IV81"/>
    </sheetView>
  </sheetViews>
  <sheetFormatPr defaultColWidth="9.140625" defaultRowHeight="15"/>
  <cols>
    <col min="1" max="1" width="6.57421875" style="1" customWidth="1"/>
    <col min="2" max="2" width="7.140625" style="718" customWidth="1"/>
    <col min="3" max="3" width="6.7109375" style="718" customWidth="1"/>
    <col min="4" max="4" width="59.8515625" style="719" customWidth="1"/>
    <col min="5" max="5" width="10.8515625" style="720" customWidth="1"/>
    <col min="6" max="6" width="13.421875" style="721" customWidth="1"/>
    <col min="7" max="7" width="15.57421875" style="722" customWidth="1"/>
    <col min="8" max="8" width="21.00390625" style="722" customWidth="1"/>
  </cols>
  <sheetData>
    <row r="1" spans="2:8" ht="94.5" customHeight="1" thickBot="1">
      <c r="B1" s="917" t="s">
        <v>115</v>
      </c>
      <c r="C1" s="759"/>
      <c r="D1" s="759"/>
      <c r="E1" s="759"/>
      <c r="F1" s="759"/>
      <c r="G1" s="759"/>
      <c r="H1" s="760"/>
    </row>
    <row r="2" spans="2:8" ht="18.75">
      <c r="B2" s="901" t="s">
        <v>0</v>
      </c>
      <c r="C2" s="902"/>
      <c r="D2" s="902"/>
      <c r="E2" s="902"/>
      <c r="F2" s="902"/>
      <c r="G2" s="902"/>
      <c r="H2" s="903"/>
    </row>
    <row r="3" spans="2:8" ht="18.75">
      <c r="B3" s="826" t="s">
        <v>1</v>
      </c>
      <c r="C3" s="827"/>
      <c r="D3" s="827"/>
      <c r="E3" s="827"/>
      <c r="F3" s="827"/>
      <c r="G3" s="827"/>
      <c r="H3" s="828"/>
    </row>
    <row r="4" spans="2:8" ht="18.75">
      <c r="B4" s="127"/>
      <c r="C4" s="83"/>
      <c r="D4" s="832" t="s">
        <v>69</v>
      </c>
      <c r="E4" s="833"/>
      <c r="F4" s="833"/>
      <c r="G4" s="833"/>
      <c r="H4" s="834"/>
    </row>
    <row r="5" spans="2:8" ht="61.5" customHeight="1">
      <c r="B5" s="642"/>
      <c r="C5" s="186" t="s">
        <v>70</v>
      </c>
      <c r="D5" s="907" t="s">
        <v>71</v>
      </c>
      <c r="E5" s="908"/>
      <c r="F5" s="908"/>
      <c r="G5" s="908"/>
      <c r="H5" s="909"/>
    </row>
    <row r="6" spans="2:8" ht="138.75" customHeight="1">
      <c r="B6" s="642"/>
      <c r="C6" s="186" t="s">
        <v>72</v>
      </c>
      <c r="D6" s="907" t="s">
        <v>73</v>
      </c>
      <c r="E6" s="743"/>
      <c r="F6" s="743"/>
      <c r="G6" s="743"/>
      <c r="H6" s="744"/>
    </row>
    <row r="7" spans="2:8" ht="83.25" customHeight="1">
      <c r="B7" s="6"/>
      <c r="C7" s="643" t="s">
        <v>74</v>
      </c>
      <c r="D7" s="910" t="s">
        <v>75</v>
      </c>
      <c r="E7" s="910"/>
      <c r="F7" s="910"/>
      <c r="G7" s="910"/>
      <c r="H7" s="911"/>
    </row>
    <row r="8" spans="2:8" ht="65.25" customHeight="1">
      <c r="B8" s="7"/>
      <c r="C8" s="8" t="s">
        <v>76</v>
      </c>
      <c r="D8" s="910" t="s">
        <v>122</v>
      </c>
      <c r="E8" s="910"/>
      <c r="F8" s="910"/>
      <c r="G8" s="910"/>
      <c r="H8" s="911"/>
    </row>
    <row r="9" spans="2:8" ht="141.75" customHeight="1">
      <c r="B9" s="6"/>
      <c r="C9" s="643" t="s">
        <v>77</v>
      </c>
      <c r="D9" s="910" t="s">
        <v>356</v>
      </c>
      <c r="E9" s="910"/>
      <c r="F9" s="910"/>
      <c r="G9" s="910"/>
      <c r="H9" s="911"/>
    </row>
    <row r="10" spans="2:8" ht="98.25" customHeight="1">
      <c r="B10" s="6"/>
      <c r="C10" s="643" t="s">
        <v>78</v>
      </c>
      <c r="D10" s="910" t="s">
        <v>614</v>
      </c>
      <c r="E10" s="910"/>
      <c r="F10" s="910"/>
      <c r="G10" s="910"/>
      <c r="H10" s="911"/>
    </row>
    <row r="11" spans="2:8" ht="51.75" customHeight="1">
      <c r="B11" s="6"/>
      <c r="C11" s="643" t="s">
        <v>79</v>
      </c>
      <c r="D11" s="910" t="s">
        <v>80</v>
      </c>
      <c r="E11" s="910"/>
      <c r="F11" s="910"/>
      <c r="G11" s="910"/>
      <c r="H11" s="911"/>
    </row>
    <row r="12" spans="2:8" ht="63" customHeight="1">
      <c r="B12" s="6"/>
      <c r="C12" s="643" t="s">
        <v>81</v>
      </c>
      <c r="D12" s="907" t="s">
        <v>615</v>
      </c>
      <c r="E12" s="743"/>
      <c r="F12" s="743"/>
      <c r="G12" s="743"/>
      <c r="H12" s="744"/>
    </row>
    <row r="13" spans="2:8" ht="79.5" customHeight="1">
      <c r="B13" s="6"/>
      <c r="C13" s="644" t="s">
        <v>82</v>
      </c>
      <c r="D13" s="910" t="s">
        <v>127</v>
      </c>
      <c r="E13" s="910"/>
      <c r="F13" s="910"/>
      <c r="G13" s="910"/>
      <c r="H13" s="911"/>
    </row>
    <row r="14" spans="2:8" ht="103.5" customHeight="1">
      <c r="B14" s="6"/>
      <c r="C14" s="643" t="s">
        <v>83</v>
      </c>
      <c r="D14" s="742" t="s">
        <v>84</v>
      </c>
      <c r="E14" s="921"/>
      <c r="F14" s="921"/>
      <c r="G14" s="921"/>
      <c r="H14" s="922"/>
    </row>
    <row r="15" spans="2:8" ht="196.5" customHeight="1">
      <c r="B15" s="6"/>
      <c r="C15" s="643" t="s">
        <v>85</v>
      </c>
      <c r="D15" s="910" t="s">
        <v>86</v>
      </c>
      <c r="E15" s="910"/>
      <c r="F15" s="910"/>
      <c r="G15" s="910"/>
      <c r="H15" s="911"/>
    </row>
    <row r="16" spans="2:8" ht="160.5" customHeight="1">
      <c r="B16" s="6"/>
      <c r="C16" s="643" t="s">
        <v>87</v>
      </c>
      <c r="D16" s="907" t="s">
        <v>88</v>
      </c>
      <c r="E16" s="743"/>
      <c r="F16" s="743"/>
      <c r="G16" s="743"/>
      <c r="H16" s="744"/>
    </row>
    <row r="17" spans="2:8" ht="101.25" customHeight="1">
      <c r="B17" s="6"/>
      <c r="C17" s="643" t="s">
        <v>89</v>
      </c>
      <c r="D17" s="907" t="s">
        <v>90</v>
      </c>
      <c r="E17" s="743"/>
      <c r="F17" s="743"/>
      <c r="G17" s="743"/>
      <c r="H17" s="744"/>
    </row>
    <row r="18" spans="2:8" ht="63" customHeight="1">
      <c r="B18" s="7"/>
      <c r="C18" s="8" t="s">
        <v>91</v>
      </c>
      <c r="D18" s="907" t="s">
        <v>129</v>
      </c>
      <c r="E18" s="743"/>
      <c r="F18" s="743"/>
      <c r="G18" s="743"/>
      <c r="H18" s="744"/>
    </row>
    <row r="19" spans="2:8" ht="66.75" customHeight="1" thickBot="1">
      <c r="B19" s="645"/>
      <c r="C19" s="646" t="s">
        <v>92</v>
      </c>
      <c r="D19" s="915" t="s">
        <v>93</v>
      </c>
      <c r="E19" s="915"/>
      <c r="F19" s="915"/>
      <c r="G19" s="915"/>
      <c r="H19" s="916"/>
    </row>
    <row r="20" spans="1:9" ht="19.5" thickBot="1">
      <c r="A20" s="4"/>
      <c r="B20" s="647"/>
      <c r="C20" s="648"/>
      <c r="D20" s="649"/>
      <c r="E20" s="649"/>
      <c r="F20" s="649"/>
      <c r="G20" s="649"/>
      <c r="H20" s="649"/>
      <c r="I20" s="5"/>
    </row>
    <row r="21" spans="2:8" ht="68.25" customHeight="1">
      <c r="B21" s="76" t="s">
        <v>54</v>
      </c>
      <c r="C21" s="650" t="s">
        <v>2</v>
      </c>
      <c r="D21" s="214" t="s">
        <v>3</v>
      </c>
      <c r="E21" s="77" t="s">
        <v>53</v>
      </c>
      <c r="F21" s="214" t="s">
        <v>4</v>
      </c>
      <c r="G21" s="651" t="s">
        <v>5</v>
      </c>
      <c r="H21" s="652" t="s">
        <v>6</v>
      </c>
    </row>
    <row r="22" spans="2:8" ht="19.5" thickBot="1">
      <c r="B22" s="653">
        <v>1</v>
      </c>
      <c r="C22" s="518">
        <v>2</v>
      </c>
      <c r="D22" s="518">
        <v>3</v>
      </c>
      <c r="E22" s="518">
        <v>4</v>
      </c>
      <c r="F22" s="518">
        <v>5</v>
      </c>
      <c r="G22" s="518">
        <v>6</v>
      </c>
      <c r="H22" s="654">
        <v>7</v>
      </c>
    </row>
    <row r="23" spans="2:8" ht="24" customHeight="1">
      <c r="B23" s="63"/>
      <c r="C23" s="64"/>
      <c r="D23" s="9" t="s">
        <v>94</v>
      </c>
      <c r="E23" s="655"/>
      <c r="F23" s="656"/>
      <c r="G23" s="657"/>
      <c r="H23" s="658"/>
    </row>
    <row r="24" spans="2:8" ht="30.75" customHeight="1">
      <c r="B24" s="81"/>
      <c r="C24" s="190">
        <v>0.1</v>
      </c>
      <c r="D24" s="10" t="s">
        <v>95</v>
      </c>
      <c r="E24" s="68" t="s">
        <v>61</v>
      </c>
      <c r="F24" s="93">
        <v>1</v>
      </c>
      <c r="G24" s="659"/>
      <c r="H24" s="147">
        <f aca="true" t="shared" si="0" ref="H24:H29">F24*G24</f>
        <v>0</v>
      </c>
    </row>
    <row r="25" spans="2:8" ht="45.75" customHeight="1">
      <c r="B25" s="81"/>
      <c r="C25" s="190">
        <v>0.2</v>
      </c>
      <c r="D25" s="10" t="s">
        <v>96</v>
      </c>
      <c r="E25" s="68" t="s">
        <v>61</v>
      </c>
      <c r="F25" s="93">
        <v>1</v>
      </c>
      <c r="G25" s="659"/>
      <c r="H25" s="147">
        <f t="shared" si="0"/>
        <v>0</v>
      </c>
    </row>
    <row r="26" spans="2:8" ht="30" customHeight="1">
      <c r="B26" s="81"/>
      <c r="C26" s="190">
        <v>0.3</v>
      </c>
      <c r="D26" s="10" t="s">
        <v>97</v>
      </c>
      <c r="E26" s="68" t="s">
        <v>61</v>
      </c>
      <c r="F26" s="93">
        <v>1</v>
      </c>
      <c r="G26" s="659"/>
      <c r="H26" s="147">
        <f t="shared" si="0"/>
        <v>0</v>
      </c>
    </row>
    <row r="27" spans="2:8" ht="44.25" customHeight="1">
      <c r="B27" s="81"/>
      <c r="C27" s="190">
        <v>0.4</v>
      </c>
      <c r="D27" s="10" t="s">
        <v>98</v>
      </c>
      <c r="E27" s="68" t="s">
        <v>61</v>
      </c>
      <c r="F27" s="93">
        <v>1</v>
      </c>
      <c r="G27" s="659"/>
      <c r="H27" s="147">
        <f t="shared" si="0"/>
        <v>0</v>
      </c>
    </row>
    <row r="28" spans="2:8" ht="57" customHeight="1">
      <c r="B28" s="81"/>
      <c r="C28" s="190">
        <v>0.5</v>
      </c>
      <c r="D28" s="10" t="s">
        <v>99</v>
      </c>
      <c r="E28" s="68" t="s">
        <v>61</v>
      </c>
      <c r="F28" s="93">
        <v>1</v>
      </c>
      <c r="G28" s="659"/>
      <c r="H28" s="147">
        <f t="shared" si="0"/>
        <v>0</v>
      </c>
    </row>
    <row r="29" spans="1:8" ht="45" customHeight="1" thickBot="1">
      <c r="A29" s="2"/>
      <c r="B29" s="660"/>
      <c r="C29" s="190">
        <v>0.6</v>
      </c>
      <c r="D29" s="197" t="s">
        <v>100</v>
      </c>
      <c r="E29" s="109" t="s">
        <v>61</v>
      </c>
      <c r="F29" s="151">
        <v>1</v>
      </c>
      <c r="G29" s="661"/>
      <c r="H29" s="328">
        <f t="shared" si="0"/>
        <v>0</v>
      </c>
    </row>
    <row r="30" spans="1:8" ht="19.5" thickBot="1">
      <c r="A30" s="2"/>
      <c r="B30" s="918" t="s">
        <v>101</v>
      </c>
      <c r="C30" s="919"/>
      <c r="D30" s="919"/>
      <c r="E30" s="919"/>
      <c r="F30" s="919"/>
      <c r="G30" s="920"/>
      <c r="H30" s="11">
        <f>SUM(H24:H29)</f>
        <v>0</v>
      </c>
    </row>
    <row r="31" spans="1:8" ht="19.5" thickBot="1">
      <c r="A31" s="2"/>
      <c r="B31" s="904" t="s">
        <v>7</v>
      </c>
      <c r="C31" s="905"/>
      <c r="D31" s="905"/>
      <c r="E31" s="905"/>
      <c r="F31" s="905"/>
      <c r="G31" s="905"/>
      <c r="H31" s="906"/>
    </row>
    <row r="32" spans="1:8" ht="18.75">
      <c r="A32" s="2"/>
      <c r="B32" s="26"/>
      <c r="C32" s="633"/>
      <c r="D32" s="867" t="s">
        <v>8</v>
      </c>
      <c r="E32" s="868"/>
      <c r="F32" s="868"/>
      <c r="G32" s="868"/>
      <c r="H32" s="869"/>
    </row>
    <row r="33" spans="1:8" ht="62.25" customHeight="1">
      <c r="A33" s="2"/>
      <c r="B33" s="12">
        <v>1</v>
      </c>
      <c r="C33" s="662" t="s">
        <v>9</v>
      </c>
      <c r="D33" s="13" t="s">
        <v>10</v>
      </c>
      <c r="E33" s="14" t="s">
        <v>55</v>
      </c>
      <c r="F33" s="15">
        <v>128.8</v>
      </c>
      <c r="G33" s="630"/>
      <c r="H33" s="663">
        <f>F33*G33</f>
        <v>0</v>
      </c>
    </row>
    <row r="34" spans="2:8" ht="85.5" customHeight="1">
      <c r="B34" s="16">
        <v>2</v>
      </c>
      <c r="C34" s="353" t="s">
        <v>11</v>
      </c>
      <c r="D34" s="17" t="s">
        <v>57</v>
      </c>
      <c r="E34" s="18" t="s">
        <v>55</v>
      </c>
      <c r="F34" s="19">
        <v>128.8</v>
      </c>
      <c r="G34" s="28"/>
      <c r="H34" s="664">
        <f>F34*G34</f>
        <v>0</v>
      </c>
    </row>
    <row r="35" spans="1:8" ht="75" customHeight="1">
      <c r="A35" s="3"/>
      <c r="B35" s="16">
        <v>3</v>
      </c>
      <c r="C35" s="353" t="s">
        <v>12</v>
      </c>
      <c r="D35" s="20" t="s">
        <v>58</v>
      </c>
      <c r="E35" s="18" t="s">
        <v>59</v>
      </c>
      <c r="F35" s="19">
        <v>35.5</v>
      </c>
      <c r="G35" s="28"/>
      <c r="H35" s="664">
        <f>F35*G35</f>
        <v>0</v>
      </c>
    </row>
    <row r="36" spans="2:8" ht="47.25" customHeight="1" thickBot="1">
      <c r="B36" s="21">
        <v>4</v>
      </c>
      <c r="C36" s="349" t="s">
        <v>13</v>
      </c>
      <c r="D36" s="22" t="s">
        <v>572</v>
      </c>
      <c r="E36" s="23" t="s">
        <v>55</v>
      </c>
      <c r="F36" s="24">
        <v>6.35</v>
      </c>
      <c r="G36" s="665"/>
      <c r="H36" s="666">
        <f>F36*G36</f>
        <v>0</v>
      </c>
    </row>
    <row r="37" spans="2:8" ht="18" customHeight="1" thickBot="1">
      <c r="B37" s="864" t="s">
        <v>14</v>
      </c>
      <c r="C37" s="865"/>
      <c r="D37" s="865"/>
      <c r="E37" s="865"/>
      <c r="F37" s="865"/>
      <c r="G37" s="866"/>
      <c r="H37" s="25">
        <f>SUM(H33:H36)</f>
        <v>0</v>
      </c>
    </row>
    <row r="38" spans="2:8" ht="21.75" customHeight="1">
      <c r="B38" s="40"/>
      <c r="C38" s="41"/>
      <c r="D38" s="867" t="s">
        <v>15</v>
      </c>
      <c r="E38" s="868"/>
      <c r="F38" s="868"/>
      <c r="G38" s="868"/>
      <c r="H38" s="869"/>
    </row>
    <row r="39" spans="2:8" ht="84" customHeight="1">
      <c r="B39" s="16">
        <v>5</v>
      </c>
      <c r="C39" s="42" t="s">
        <v>16</v>
      </c>
      <c r="D39" s="600" t="s">
        <v>111</v>
      </c>
      <c r="E39" s="239" t="s">
        <v>59</v>
      </c>
      <c r="F39" s="15">
        <v>271.665579</v>
      </c>
      <c r="G39" s="630"/>
      <c r="H39" s="631">
        <f>F39*G39</f>
        <v>0</v>
      </c>
    </row>
    <row r="40" spans="2:8" ht="118.5" customHeight="1">
      <c r="B40" s="16">
        <f>B39+1</f>
        <v>6</v>
      </c>
      <c r="C40" s="27" t="s">
        <v>17</v>
      </c>
      <c r="D40" s="20" t="s">
        <v>116</v>
      </c>
      <c r="E40" s="18" t="s">
        <v>59</v>
      </c>
      <c r="F40" s="19">
        <v>120.11938500000001</v>
      </c>
      <c r="G40" s="28"/>
      <c r="H40" s="29">
        <f>F40*G40</f>
        <v>0</v>
      </c>
    </row>
    <row r="41" spans="2:8" ht="101.25" customHeight="1">
      <c r="B41" s="16">
        <f>B40+1</f>
        <v>7</v>
      </c>
      <c r="C41" s="27" t="s">
        <v>18</v>
      </c>
      <c r="D41" s="20" t="s">
        <v>112</v>
      </c>
      <c r="E41" s="18" t="s">
        <v>56</v>
      </c>
      <c r="F41" s="30">
        <v>520</v>
      </c>
      <c r="G41" s="31"/>
      <c r="H41" s="32">
        <f>F41*G41</f>
        <v>0</v>
      </c>
    </row>
    <row r="42" spans="2:8" ht="69" customHeight="1" thickBot="1">
      <c r="B42" s="33">
        <f>B41+1</f>
        <v>8</v>
      </c>
      <c r="C42" s="34" t="s">
        <v>19</v>
      </c>
      <c r="D42" s="35" t="s">
        <v>20</v>
      </c>
      <c r="E42" s="36" t="s">
        <v>59</v>
      </c>
      <c r="F42" s="37">
        <v>151.55</v>
      </c>
      <c r="G42" s="38"/>
      <c r="H42" s="39">
        <f>F42*G42</f>
        <v>0</v>
      </c>
    </row>
    <row r="43" spans="2:8" ht="21.75" customHeight="1" thickBot="1">
      <c r="B43" s="864" t="s">
        <v>21</v>
      </c>
      <c r="C43" s="865"/>
      <c r="D43" s="865"/>
      <c r="E43" s="865"/>
      <c r="F43" s="865"/>
      <c r="G43" s="866"/>
      <c r="H43" s="25">
        <f>SUM(H39:H42)</f>
        <v>0</v>
      </c>
    </row>
    <row r="44" spans="2:8" ht="18.75">
      <c r="B44" s="40"/>
      <c r="C44" s="41"/>
      <c r="D44" s="912" t="s">
        <v>22</v>
      </c>
      <c r="E44" s="913"/>
      <c r="F44" s="913"/>
      <c r="G44" s="913"/>
      <c r="H44" s="914"/>
    </row>
    <row r="45" spans="2:8" ht="145.5" customHeight="1">
      <c r="B45" s="16">
        <v>9</v>
      </c>
      <c r="C45" s="42" t="s">
        <v>23</v>
      </c>
      <c r="D45" s="600" t="s">
        <v>117</v>
      </c>
      <c r="E45" s="239" t="s">
        <v>59</v>
      </c>
      <c r="F45" s="15">
        <v>201.21</v>
      </c>
      <c r="G45" s="667"/>
      <c r="H45" s="668">
        <f>F45*G45</f>
        <v>0</v>
      </c>
    </row>
    <row r="46" spans="2:8" ht="105.75" customHeight="1">
      <c r="B46" s="16">
        <v>10</v>
      </c>
      <c r="C46" s="42" t="s">
        <v>24</v>
      </c>
      <c r="D46" s="20" t="s">
        <v>60</v>
      </c>
      <c r="E46" s="18" t="s">
        <v>56</v>
      </c>
      <c r="F46" s="30">
        <v>400</v>
      </c>
      <c r="G46" s="669"/>
      <c r="H46" s="670">
        <f>F46*G46</f>
        <v>0</v>
      </c>
    </row>
    <row r="47" spans="2:8" ht="67.5" customHeight="1" thickBot="1">
      <c r="B47" s="33">
        <f>B46+1</f>
        <v>11</v>
      </c>
      <c r="C47" s="55" t="s">
        <v>25</v>
      </c>
      <c r="D47" s="20" t="s">
        <v>573</v>
      </c>
      <c r="E47" s="18" t="s">
        <v>56</v>
      </c>
      <c r="F47" s="19">
        <v>130</v>
      </c>
      <c r="G47" s="671"/>
      <c r="H47" s="670">
        <f>F47*G47</f>
        <v>0</v>
      </c>
    </row>
    <row r="48" spans="2:8" ht="18" customHeight="1" thickBot="1">
      <c r="B48" s="861" t="s">
        <v>28</v>
      </c>
      <c r="C48" s="862"/>
      <c r="D48" s="862"/>
      <c r="E48" s="862"/>
      <c r="F48" s="862"/>
      <c r="G48" s="863"/>
      <c r="H48" s="25">
        <f>SUM(H45:H47)</f>
        <v>0</v>
      </c>
    </row>
    <row r="49" spans="2:8" ht="21.75" customHeight="1">
      <c r="B49" s="26"/>
      <c r="C49" s="672"/>
      <c r="D49" s="867" t="s">
        <v>29</v>
      </c>
      <c r="E49" s="868"/>
      <c r="F49" s="868"/>
      <c r="G49" s="868"/>
      <c r="H49" s="869"/>
    </row>
    <row r="50" spans="2:8" ht="47.25" customHeight="1" thickBot="1">
      <c r="B50" s="44">
        <v>12</v>
      </c>
      <c r="C50" s="45" t="s">
        <v>30</v>
      </c>
      <c r="D50" s="673" t="s">
        <v>62</v>
      </c>
      <c r="E50" s="46" t="s">
        <v>31</v>
      </c>
      <c r="F50" s="674">
        <v>1</v>
      </c>
      <c r="G50" s="675"/>
      <c r="H50" s="676">
        <f>F50*G50</f>
        <v>0</v>
      </c>
    </row>
    <row r="51" spans="2:8" ht="19.5" customHeight="1" thickBot="1">
      <c r="B51" s="861" t="s">
        <v>32</v>
      </c>
      <c r="C51" s="862"/>
      <c r="D51" s="862"/>
      <c r="E51" s="862"/>
      <c r="F51" s="862"/>
      <c r="G51" s="863"/>
      <c r="H51" s="25">
        <f>SUM(H50:H50)</f>
        <v>0</v>
      </c>
    </row>
    <row r="52" spans="2:8" ht="27" customHeight="1" thickBot="1">
      <c r="B52" s="870" t="s">
        <v>33</v>
      </c>
      <c r="C52" s="871"/>
      <c r="D52" s="871"/>
      <c r="E52" s="871"/>
      <c r="F52" s="871"/>
      <c r="G52" s="871"/>
      <c r="H52" s="872"/>
    </row>
    <row r="53" spans="2:8" ht="21" customHeight="1">
      <c r="B53" s="677"/>
      <c r="C53" s="607"/>
      <c r="D53" s="678" t="s">
        <v>102</v>
      </c>
      <c r="E53" s="679"/>
      <c r="F53" s="679"/>
      <c r="G53" s="680"/>
      <c r="H53" s="681">
        <f>H30</f>
        <v>0</v>
      </c>
    </row>
    <row r="54" spans="2:8" ht="19.5" customHeight="1">
      <c r="B54" s="677"/>
      <c r="C54" s="607"/>
      <c r="D54" s="678" t="s">
        <v>34</v>
      </c>
      <c r="E54" s="679"/>
      <c r="F54" s="679"/>
      <c r="G54" s="680"/>
      <c r="H54" s="681">
        <f>H37</f>
        <v>0</v>
      </c>
    </row>
    <row r="55" spans="2:8" ht="18" customHeight="1">
      <c r="B55" s="682"/>
      <c r="C55" s="683"/>
      <c r="D55" s="684" t="s">
        <v>35</v>
      </c>
      <c r="E55" s="685"/>
      <c r="F55" s="685"/>
      <c r="G55" s="686"/>
      <c r="H55" s="687">
        <f>H43</f>
        <v>0</v>
      </c>
    </row>
    <row r="56" spans="2:8" ht="18.75">
      <c r="B56" s="682"/>
      <c r="C56" s="683"/>
      <c r="D56" s="684" t="s">
        <v>36</v>
      </c>
      <c r="E56" s="685"/>
      <c r="F56" s="685"/>
      <c r="G56" s="686"/>
      <c r="H56" s="687">
        <f>H48</f>
        <v>0</v>
      </c>
    </row>
    <row r="57" spans="2:8" ht="18.75">
      <c r="B57" s="688"/>
      <c r="C57" s="689"/>
      <c r="D57" s="886" t="s">
        <v>37</v>
      </c>
      <c r="E57" s="887"/>
      <c r="F57" s="887"/>
      <c r="G57" s="888"/>
      <c r="H57" s="687">
        <f>H51</f>
        <v>0</v>
      </c>
    </row>
    <row r="58" spans="2:8" ht="25.5" customHeight="1" thickBot="1">
      <c r="B58" s="33"/>
      <c r="C58" s="34"/>
      <c r="D58" s="895" t="s">
        <v>38</v>
      </c>
      <c r="E58" s="896"/>
      <c r="F58" s="896" t="s">
        <v>39</v>
      </c>
      <c r="G58" s="897"/>
      <c r="H58" s="690">
        <f>SUM(H53:H57)</f>
        <v>0</v>
      </c>
    </row>
    <row r="59" spans="2:8" ht="19.5" thickBot="1">
      <c r="B59" s="691"/>
      <c r="C59" s="692"/>
      <c r="D59" s="693"/>
      <c r="E59" s="694"/>
      <c r="F59" s="694"/>
      <c r="G59" s="695"/>
      <c r="H59" s="696"/>
    </row>
    <row r="60" spans="2:8" ht="19.5" thickBot="1">
      <c r="B60" s="898" t="s">
        <v>63</v>
      </c>
      <c r="C60" s="899"/>
      <c r="D60" s="899"/>
      <c r="E60" s="899"/>
      <c r="F60" s="899"/>
      <c r="G60" s="899"/>
      <c r="H60" s="900"/>
    </row>
    <row r="61" spans="2:8" ht="19.5" thickBot="1">
      <c r="B61" s="697"/>
      <c r="C61" s="698"/>
      <c r="D61" s="892" t="s">
        <v>8</v>
      </c>
      <c r="E61" s="893"/>
      <c r="F61" s="893"/>
      <c r="G61" s="893"/>
      <c r="H61" s="894"/>
    </row>
    <row r="62" spans="2:8" ht="87" customHeight="1" thickBot="1">
      <c r="B62" s="33">
        <v>1</v>
      </c>
      <c r="C62" s="605" t="s">
        <v>9</v>
      </c>
      <c r="D62" s="35" t="s">
        <v>64</v>
      </c>
      <c r="E62" s="36" t="s">
        <v>59</v>
      </c>
      <c r="F62" s="37">
        <v>30</v>
      </c>
      <c r="G62" s="38"/>
      <c r="H62" s="699">
        <f>G62*F62</f>
        <v>0</v>
      </c>
    </row>
    <row r="63" spans="2:8" ht="22.5" customHeight="1" thickBot="1">
      <c r="B63" s="864" t="s">
        <v>14</v>
      </c>
      <c r="C63" s="865"/>
      <c r="D63" s="865"/>
      <c r="E63" s="865"/>
      <c r="F63" s="865"/>
      <c r="G63" s="866"/>
      <c r="H63" s="25">
        <f>SUM(H62)</f>
        <v>0</v>
      </c>
    </row>
    <row r="64" spans="2:8" ht="18.75">
      <c r="B64" s="26"/>
      <c r="C64" s="633"/>
      <c r="D64" s="867" t="s">
        <v>15</v>
      </c>
      <c r="E64" s="868"/>
      <c r="F64" s="868"/>
      <c r="G64" s="868"/>
      <c r="H64" s="869"/>
    </row>
    <row r="65" spans="2:8" ht="67.5" customHeight="1">
      <c r="B65" s="12">
        <v>2</v>
      </c>
      <c r="C65" s="607" t="s">
        <v>16</v>
      </c>
      <c r="D65" s="600" t="s">
        <v>113</v>
      </c>
      <c r="E65" s="239" t="s">
        <v>59</v>
      </c>
      <c r="F65" s="15">
        <v>295.1</v>
      </c>
      <c r="G65" s="630"/>
      <c r="H65" s="632">
        <f>F65*G65</f>
        <v>0</v>
      </c>
    </row>
    <row r="66" spans="2:8" ht="98.25" customHeight="1">
      <c r="B66" s="16">
        <v>3</v>
      </c>
      <c r="C66" s="27" t="s">
        <v>17</v>
      </c>
      <c r="D66" s="20" t="s">
        <v>616</v>
      </c>
      <c r="E66" s="43" t="s">
        <v>59</v>
      </c>
      <c r="F66" s="19">
        <v>30</v>
      </c>
      <c r="G66" s="28"/>
      <c r="H66" s="47">
        <f>F66*G66</f>
        <v>0</v>
      </c>
    </row>
    <row r="67" spans="2:8" ht="82.5" customHeight="1">
      <c r="B67" s="16">
        <f>B66+1</f>
        <v>4</v>
      </c>
      <c r="C67" s="27" t="s">
        <v>18</v>
      </c>
      <c r="D67" s="20" t="s">
        <v>114</v>
      </c>
      <c r="E67" s="18" t="s">
        <v>56</v>
      </c>
      <c r="F67" s="30">
        <v>150</v>
      </c>
      <c r="G67" s="28"/>
      <c r="H67" s="47">
        <f>F67*G67</f>
        <v>0</v>
      </c>
    </row>
    <row r="68" spans="2:8" ht="82.5" customHeight="1">
      <c r="B68" s="16">
        <f>B67+1</f>
        <v>5</v>
      </c>
      <c r="C68" s="27" t="s">
        <v>19</v>
      </c>
      <c r="D68" s="20" t="s">
        <v>118</v>
      </c>
      <c r="E68" s="18" t="s">
        <v>56</v>
      </c>
      <c r="F68" s="30">
        <v>160</v>
      </c>
      <c r="G68" s="31"/>
      <c r="H68" s="47">
        <f>F68*G68</f>
        <v>0</v>
      </c>
    </row>
    <row r="69" spans="2:8" ht="46.5" customHeight="1" thickBot="1">
      <c r="B69" s="33">
        <f>B68+1</f>
        <v>6</v>
      </c>
      <c r="C69" s="34" t="s">
        <v>40</v>
      </c>
      <c r="D69" s="35" t="s">
        <v>20</v>
      </c>
      <c r="E69" s="36" t="s">
        <v>59</v>
      </c>
      <c r="F69" s="37">
        <v>295.1</v>
      </c>
      <c r="G69" s="38"/>
      <c r="H69" s="48">
        <f>F69*G69</f>
        <v>0</v>
      </c>
    </row>
    <row r="70" spans="2:8" ht="20.25" customHeight="1" thickBot="1">
      <c r="B70" s="864" t="s">
        <v>21</v>
      </c>
      <c r="C70" s="865"/>
      <c r="D70" s="865"/>
      <c r="E70" s="865"/>
      <c r="F70" s="865"/>
      <c r="G70" s="866"/>
      <c r="H70" s="25">
        <f>SUM(H65:H69)</f>
        <v>0</v>
      </c>
    </row>
    <row r="71" spans="2:8" ht="18.75">
      <c r="B71" s="26"/>
      <c r="C71" s="633"/>
      <c r="D71" s="819" t="s">
        <v>41</v>
      </c>
      <c r="E71" s="820"/>
      <c r="F71" s="820"/>
      <c r="G71" s="820"/>
      <c r="H71" s="821"/>
    </row>
    <row r="72" spans="2:8" ht="60.75" customHeight="1">
      <c r="B72" s="12">
        <f>B69+1</f>
        <v>7</v>
      </c>
      <c r="C72" s="607" t="s">
        <v>23</v>
      </c>
      <c r="D72" s="634" t="s">
        <v>65</v>
      </c>
      <c r="E72" s="50" t="s">
        <v>56</v>
      </c>
      <c r="F72" s="51">
        <v>90</v>
      </c>
      <c r="G72" s="630"/>
      <c r="H72" s="700">
        <f aca="true" t="shared" si="1" ref="H72:H78">F72*G72</f>
        <v>0</v>
      </c>
    </row>
    <row r="73" spans="2:8" ht="65.25" customHeight="1">
      <c r="B73" s="16">
        <f aca="true" t="shared" si="2" ref="B73:B78">B72+1</f>
        <v>8</v>
      </c>
      <c r="C73" s="27" t="s">
        <v>24</v>
      </c>
      <c r="D73" s="49" t="s">
        <v>66</v>
      </c>
      <c r="E73" s="50" t="s">
        <v>59</v>
      </c>
      <c r="F73" s="51">
        <v>16</v>
      </c>
      <c r="G73" s="31"/>
      <c r="H73" s="701">
        <f t="shared" si="1"/>
        <v>0</v>
      </c>
    </row>
    <row r="74" spans="2:8" ht="66" customHeight="1">
      <c r="B74" s="16">
        <f t="shared" si="2"/>
        <v>9</v>
      </c>
      <c r="C74" s="27" t="s">
        <v>25</v>
      </c>
      <c r="D74" s="49" t="s">
        <v>67</v>
      </c>
      <c r="E74" s="50" t="s">
        <v>56</v>
      </c>
      <c r="F74" s="51">
        <v>47</v>
      </c>
      <c r="G74" s="28"/>
      <c r="H74" s="701">
        <f t="shared" si="1"/>
        <v>0</v>
      </c>
    </row>
    <row r="75" spans="2:8" ht="66.75" customHeight="1">
      <c r="B75" s="16">
        <f t="shared" si="2"/>
        <v>10</v>
      </c>
      <c r="C75" s="27" t="s">
        <v>26</v>
      </c>
      <c r="D75" s="49" t="s">
        <v>42</v>
      </c>
      <c r="E75" s="50" t="s">
        <v>59</v>
      </c>
      <c r="F75" s="51">
        <v>72.1</v>
      </c>
      <c r="G75" s="31"/>
      <c r="H75" s="701">
        <f t="shared" si="1"/>
        <v>0</v>
      </c>
    </row>
    <row r="76" spans="2:8" ht="84.75" customHeight="1">
      <c r="B76" s="16">
        <f t="shared" si="2"/>
        <v>11</v>
      </c>
      <c r="C76" s="27" t="s">
        <v>27</v>
      </c>
      <c r="D76" s="49" t="s">
        <v>43</v>
      </c>
      <c r="E76" s="50" t="s">
        <v>56</v>
      </c>
      <c r="F76" s="51">
        <v>191.44</v>
      </c>
      <c r="G76" s="31"/>
      <c r="H76" s="701">
        <f t="shared" si="1"/>
        <v>0</v>
      </c>
    </row>
    <row r="77" spans="2:8" ht="46.5" customHeight="1">
      <c r="B77" s="16">
        <f t="shared" si="2"/>
        <v>12</v>
      </c>
      <c r="C77" s="27" t="s">
        <v>44</v>
      </c>
      <c r="D77" s="49" t="s">
        <v>45</v>
      </c>
      <c r="E77" s="50" t="s">
        <v>68</v>
      </c>
      <c r="F77" s="51">
        <v>5959.19</v>
      </c>
      <c r="G77" s="31"/>
      <c r="H77" s="701">
        <f t="shared" si="1"/>
        <v>0</v>
      </c>
    </row>
    <row r="78" spans="2:8" ht="65.25" customHeight="1" thickBot="1">
      <c r="B78" s="33">
        <f t="shared" si="2"/>
        <v>13</v>
      </c>
      <c r="C78" s="27" t="s">
        <v>46</v>
      </c>
      <c r="D78" s="52" t="s">
        <v>47</v>
      </c>
      <c r="E78" s="53" t="s">
        <v>68</v>
      </c>
      <c r="F78" s="54">
        <v>134.42</v>
      </c>
      <c r="G78" s="702"/>
      <c r="H78" s="701">
        <f t="shared" si="1"/>
        <v>0</v>
      </c>
    </row>
    <row r="79" spans="2:8" ht="18.75" customHeight="1" thickBot="1">
      <c r="B79" s="791" t="s">
        <v>28</v>
      </c>
      <c r="C79" s="792"/>
      <c r="D79" s="792"/>
      <c r="E79" s="792"/>
      <c r="F79" s="792"/>
      <c r="G79" s="793"/>
      <c r="H79" s="25">
        <f>SUM(H72:H78)</f>
        <v>0</v>
      </c>
    </row>
    <row r="80" spans="2:8" ht="18.75">
      <c r="B80" s="26"/>
      <c r="C80" s="41"/>
      <c r="D80" s="867" t="s">
        <v>29</v>
      </c>
      <c r="E80" s="868"/>
      <c r="F80" s="868"/>
      <c r="G80" s="868"/>
      <c r="H80" s="869"/>
    </row>
    <row r="81" spans="2:8" ht="46.5" customHeight="1" thickBot="1">
      <c r="B81" s="635">
        <v>17</v>
      </c>
      <c r="C81" s="636" t="s">
        <v>30</v>
      </c>
      <c r="D81" s="703" t="s">
        <v>62</v>
      </c>
      <c r="E81" s="637" t="s">
        <v>31</v>
      </c>
      <c r="F81" s="704">
        <v>1</v>
      </c>
      <c r="G81" s="705"/>
      <c r="H81" s="706">
        <f>F81*G81</f>
        <v>0</v>
      </c>
    </row>
    <row r="82" spans="2:8" ht="16.5" customHeight="1" thickBot="1">
      <c r="B82" s="791" t="s">
        <v>32</v>
      </c>
      <c r="C82" s="792"/>
      <c r="D82" s="792"/>
      <c r="E82" s="792"/>
      <c r="F82" s="792"/>
      <c r="G82" s="793"/>
      <c r="H82" s="25">
        <f>SUM(H81:H81)</f>
        <v>0</v>
      </c>
    </row>
    <row r="83" spans="2:8" ht="19.5" thickBot="1">
      <c r="B83" s="883"/>
      <c r="C83" s="884"/>
      <c r="D83" s="884"/>
      <c r="E83" s="884"/>
      <c r="F83" s="884"/>
      <c r="G83" s="884"/>
      <c r="H83" s="885"/>
    </row>
    <row r="84" spans="2:8" ht="19.5" thickBot="1">
      <c r="B84" s="870" t="s">
        <v>48</v>
      </c>
      <c r="C84" s="871"/>
      <c r="D84" s="871"/>
      <c r="E84" s="871"/>
      <c r="F84" s="871"/>
      <c r="G84" s="871"/>
      <c r="H84" s="872"/>
    </row>
    <row r="85" spans="2:8" ht="18.75">
      <c r="B85" s="677"/>
      <c r="C85" s="607"/>
      <c r="D85" s="678" t="s">
        <v>34</v>
      </c>
      <c r="E85" s="679"/>
      <c r="F85" s="679"/>
      <c r="G85" s="680"/>
      <c r="H85" s="681">
        <f>H63</f>
        <v>0</v>
      </c>
    </row>
    <row r="86" spans="2:8" ht="18.75">
      <c r="B86" s="682"/>
      <c r="C86" s="683"/>
      <c r="D86" s="684" t="s">
        <v>35</v>
      </c>
      <c r="E86" s="685"/>
      <c r="F86" s="685"/>
      <c r="G86" s="686"/>
      <c r="H86" s="687">
        <f>H70</f>
        <v>0</v>
      </c>
    </row>
    <row r="87" spans="2:8" ht="18.75">
      <c r="B87" s="682"/>
      <c r="C87" s="683"/>
      <c r="D87" s="684" t="s">
        <v>36</v>
      </c>
      <c r="E87" s="685"/>
      <c r="F87" s="685"/>
      <c r="G87" s="686"/>
      <c r="H87" s="687">
        <f>H79</f>
        <v>0</v>
      </c>
    </row>
    <row r="88" spans="2:8" ht="18.75">
      <c r="B88" s="688"/>
      <c r="C88" s="689"/>
      <c r="D88" s="886" t="s">
        <v>37</v>
      </c>
      <c r="E88" s="887"/>
      <c r="F88" s="887"/>
      <c r="G88" s="888"/>
      <c r="H88" s="687">
        <f>H82</f>
        <v>0</v>
      </c>
    </row>
    <row r="89" spans="2:8" ht="36.75" customHeight="1" thickBot="1">
      <c r="B89" s="33"/>
      <c r="C89" s="34"/>
      <c r="D89" s="889" t="s">
        <v>49</v>
      </c>
      <c r="E89" s="890"/>
      <c r="F89" s="890" t="s">
        <v>39</v>
      </c>
      <c r="G89" s="891"/>
      <c r="H89" s="690">
        <f>SUM(H85:H88)</f>
        <v>0</v>
      </c>
    </row>
    <row r="90" spans="2:8" ht="19.5" thickBot="1">
      <c r="B90" s="707"/>
      <c r="C90" s="707"/>
      <c r="D90" s="708"/>
      <c r="E90" s="709"/>
      <c r="F90" s="709"/>
      <c r="G90" s="710"/>
      <c r="H90" s="711"/>
    </row>
    <row r="91" spans="2:8" ht="19.5" thickBot="1">
      <c r="B91" s="870" t="s">
        <v>50</v>
      </c>
      <c r="C91" s="871"/>
      <c r="D91" s="871"/>
      <c r="E91" s="871"/>
      <c r="F91" s="871"/>
      <c r="G91" s="871"/>
      <c r="H91" s="872"/>
    </row>
    <row r="92" spans="2:8" ht="34.5" customHeight="1" thickBot="1">
      <c r="B92" s="873">
        <v>1</v>
      </c>
      <c r="C92" s="874"/>
      <c r="D92" s="875" t="s">
        <v>607</v>
      </c>
      <c r="E92" s="876"/>
      <c r="F92" s="876" t="s">
        <v>39</v>
      </c>
      <c r="G92" s="877"/>
      <c r="H92" s="712">
        <f>H58</f>
        <v>0</v>
      </c>
    </row>
    <row r="93" spans="2:8" ht="37.5" customHeight="1" thickBot="1">
      <c r="B93" s="873">
        <v>2</v>
      </c>
      <c r="C93" s="874"/>
      <c r="D93" s="875" t="s">
        <v>51</v>
      </c>
      <c r="E93" s="876"/>
      <c r="F93" s="876" t="s">
        <v>39</v>
      </c>
      <c r="G93" s="877"/>
      <c r="H93" s="712">
        <f>H89</f>
        <v>0</v>
      </c>
    </row>
    <row r="94" spans="2:8" ht="28.5" customHeight="1" thickBot="1">
      <c r="B94" s="878"/>
      <c r="C94" s="879"/>
      <c r="D94" s="880" t="s">
        <v>52</v>
      </c>
      <c r="E94" s="881"/>
      <c r="F94" s="881"/>
      <c r="G94" s="882"/>
      <c r="H94" s="713">
        <f>SUM(H92:H93)</f>
        <v>0</v>
      </c>
    </row>
    <row r="95" spans="2:8" ht="18.75">
      <c r="B95" s="714"/>
      <c r="C95" s="714"/>
      <c r="D95" s="715"/>
      <c r="E95" s="716"/>
      <c r="F95" s="709"/>
      <c r="G95" s="717"/>
      <c r="H95" s="717"/>
    </row>
    <row r="96" spans="2:8" ht="18.75">
      <c r="B96" s="714"/>
      <c r="C96" s="714"/>
      <c r="D96" s="641" t="s">
        <v>175</v>
      </c>
      <c r="E96" s="716"/>
      <c r="F96" s="709"/>
      <c r="G96" s="717"/>
      <c r="H96" s="717"/>
    </row>
    <row r="97" spans="2:8" ht="18.75">
      <c r="B97" s="714"/>
      <c r="C97" s="714"/>
      <c r="D97" s="641" t="s">
        <v>176</v>
      </c>
      <c r="E97" s="716"/>
      <c r="F97" s="709"/>
      <c r="G97" s="717"/>
      <c r="H97" s="717"/>
    </row>
    <row r="98" spans="2:8" ht="18.75">
      <c r="B98" s="714"/>
      <c r="C98" s="714"/>
      <c r="D98" s="641" t="s">
        <v>177</v>
      </c>
      <c r="E98" s="716"/>
      <c r="F98" s="709"/>
      <c r="G98" s="717"/>
      <c r="H98" s="717"/>
    </row>
    <row r="99" spans="2:8" ht="18.75">
      <c r="B99" s="714"/>
      <c r="C99" s="714"/>
      <c r="D99" s="715"/>
      <c r="E99" s="716"/>
      <c r="F99" s="709"/>
      <c r="G99" s="717"/>
      <c r="H99" s="717"/>
    </row>
  </sheetData>
  <sheetProtection/>
  <mergeCells count="52">
    <mergeCell ref="B1:H1"/>
    <mergeCell ref="B30:G30"/>
    <mergeCell ref="D13:H13"/>
    <mergeCell ref="D14:H14"/>
    <mergeCell ref="D15:H15"/>
    <mergeCell ref="D16:H16"/>
    <mergeCell ref="D17:H17"/>
    <mergeCell ref="D18:H18"/>
    <mergeCell ref="D7:H7"/>
    <mergeCell ref="D11:H11"/>
    <mergeCell ref="D12:H12"/>
    <mergeCell ref="D44:H44"/>
    <mergeCell ref="D19:H19"/>
    <mergeCell ref="D9:H9"/>
    <mergeCell ref="B37:G37"/>
    <mergeCell ref="B43:G43"/>
    <mergeCell ref="B2:H2"/>
    <mergeCell ref="B3:H3"/>
    <mergeCell ref="B31:H31"/>
    <mergeCell ref="D32:H32"/>
    <mergeCell ref="D38:H38"/>
    <mergeCell ref="D4:H4"/>
    <mergeCell ref="D5:H5"/>
    <mergeCell ref="D6:H6"/>
    <mergeCell ref="D8:H8"/>
    <mergeCell ref="D10:H10"/>
    <mergeCell ref="B83:H83"/>
    <mergeCell ref="B84:H84"/>
    <mergeCell ref="D88:G88"/>
    <mergeCell ref="D89:G89"/>
    <mergeCell ref="D61:H61"/>
    <mergeCell ref="D64:H64"/>
    <mergeCell ref="D71:H71"/>
    <mergeCell ref="B79:G79"/>
    <mergeCell ref="B82:G82"/>
    <mergeCell ref="B91:H91"/>
    <mergeCell ref="B92:C92"/>
    <mergeCell ref="D92:G92"/>
    <mergeCell ref="B93:C93"/>
    <mergeCell ref="D93:G93"/>
    <mergeCell ref="B94:C94"/>
    <mergeCell ref="D94:G94"/>
    <mergeCell ref="B48:G48"/>
    <mergeCell ref="B51:G51"/>
    <mergeCell ref="B63:G63"/>
    <mergeCell ref="B70:G70"/>
    <mergeCell ref="D80:H80"/>
    <mergeCell ref="B52:H52"/>
    <mergeCell ref="D57:G57"/>
    <mergeCell ref="D58:G58"/>
    <mergeCell ref="B60:H60"/>
    <mergeCell ref="D49:H49"/>
  </mergeCells>
  <printOptions/>
  <pageMargins left="0.7" right="0.7" top="0.75" bottom="0.75" header="0.3" footer="0.3"/>
  <pageSetup fitToHeight="0" fitToWidth="1" horizontalDpi="600" verticalDpi="600" orientation="portrait" paperSize="9" scale="62" r:id="rId1"/>
  <rowBreaks count="1" manualBreakCount="1">
    <brk id="5"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H120"/>
  <sheetViews>
    <sheetView zoomScalePageLayoutView="0" workbookViewId="0" topLeftCell="A70">
      <selection activeCell="A18" sqref="A18:IV18"/>
    </sheetView>
  </sheetViews>
  <sheetFormatPr defaultColWidth="9.140625" defaultRowHeight="15"/>
  <cols>
    <col min="1" max="1" width="3.7109375" style="56" customWidth="1"/>
    <col min="2" max="3" width="7.00390625" style="469" customWidth="1"/>
    <col min="4" max="4" width="56.7109375" style="470" customWidth="1"/>
    <col min="5" max="5" width="12.57421875" style="469" customWidth="1"/>
    <col min="6" max="6" width="13.7109375" style="471" customWidth="1"/>
    <col min="7" max="7" width="17.00390625" style="472" customWidth="1"/>
    <col min="8" max="8" width="23.140625" style="473" customWidth="1"/>
  </cols>
  <sheetData>
    <row r="1" spans="2:8" ht="81" customHeight="1" thickBot="1">
      <c r="B1" s="764" t="s">
        <v>119</v>
      </c>
      <c r="C1" s="765"/>
      <c r="D1" s="765"/>
      <c r="E1" s="765"/>
      <c r="F1" s="765"/>
      <c r="G1" s="765"/>
      <c r="H1" s="766"/>
    </row>
    <row r="2" spans="2:8" ht="19.5" thickBot="1">
      <c r="B2" s="752" t="s">
        <v>120</v>
      </c>
      <c r="C2" s="753"/>
      <c r="D2" s="753"/>
      <c r="E2" s="753"/>
      <c r="F2" s="753"/>
      <c r="G2" s="753"/>
      <c r="H2" s="812"/>
    </row>
    <row r="3" spans="2:8" ht="19.5" thickBot="1">
      <c r="B3" s="755" t="s">
        <v>477</v>
      </c>
      <c r="C3" s="756"/>
      <c r="D3" s="756"/>
      <c r="E3" s="756"/>
      <c r="F3" s="756"/>
      <c r="G3" s="756"/>
      <c r="H3" s="813"/>
    </row>
    <row r="4" spans="2:8" ht="18.75">
      <c r="B4" s="63"/>
      <c r="C4" s="64"/>
      <c r="D4" s="758" t="s">
        <v>69</v>
      </c>
      <c r="E4" s="759"/>
      <c r="F4" s="759"/>
      <c r="G4" s="759"/>
      <c r="H4" s="760"/>
    </row>
    <row r="5" spans="2:8" ht="64.5" customHeight="1">
      <c r="B5" s="65"/>
      <c r="C5" s="186" t="s">
        <v>70</v>
      </c>
      <c r="D5" s="747" t="s">
        <v>71</v>
      </c>
      <c r="E5" s="748"/>
      <c r="F5" s="748"/>
      <c r="G5" s="748"/>
      <c r="H5" s="749"/>
    </row>
    <row r="6" spans="2:8" ht="138.75" customHeight="1">
      <c r="B6" s="65"/>
      <c r="C6" s="186" t="s">
        <v>72</v>
      </c>
      <c r="D6" s="747" t="s">
        <v>73</v>
      </c>
      <c r="E6" s="748"/>
      <c r="F6" s="748"/>
      <c r="G6" s="748"/>
      <c r="H6" s="749"/>
    </row>
    <row r="7" spans="2:8" ht="80.25" customHeight="1">
      <c r="B7" s="67"/>
      <c r="C7" s="8" t="s">
        <v>74</v>
      </c>
      <c r="D7" s="745" t="s">
        <v>75</v>
      </c>
      <c r="E7" s="745"/>
      <c r="F7" s="745"/>
      <c r="G7" s="745"/>
      <c r="H7" s="746"/>
    </row>
    <row r="8" spans="2:8" ht="63" customHeight="1">
      <c r="B8" s="67"/>
      <c r="C8" s="8" t="s">
        <v>76</v>
      </c>
      <c r="D8" s="745" t="s">
        <v>122</v>
      </c>
      <c r="E8" s="745"/>
      <c r="F8" s="745"/>
      <c r="G8" s="745"/>
      <c r="H8" s="746"/>
    </row>
    <row r="9" spans="2:8" ht="138" customHeight="1">
      <c r="B9" s="67"/>
      <c r="C9" s="8" t="s">
        <v>77</v>
      </c>
      <c r="D9" s="745" t="s">
        <v>123</v>
      </c>
      <c r="E9" s="745"/>
      <c r="F9" s="745"/>
      <c r="G9" s="745"/>
      <c r="H9" s="746"/>
    </row>
    <row r="10" spans="2:8" ht="107.25" customHeight="1">
      <c r="B10" s="67"/>
      <c r="C10" s="8" t="s">
        <v>78</v>
      </c>
      <c r="D10" s="745" t="s">
        <v>124</v>
      </c>
      <c r="E10" s="745"/>
      <c r="F10" s="745"/>
      <c r="G10" s="745"/>
      <c r="H10" s="746"/>
    </row>
    <row r="11" spans="2:8" ht="52.5" customHeight="1">
      <c r="B11" s="67"/>
      <c r="C11" s="8" t="s">
        <v>79</v>
      </c>
      <c r="D11" s="745" t="s">
        <v>125</v>
      </c>
      <c r="E11" s="745"/>
      <c r="F11" s="745"/>
      <c r="G11" s="745"/>
      <c r="H11" s="746"/>
    </row>
    <row r="12" spans="2:8" ht="119.25" customHeight="1">
      <c r="B12" s="67"/>
      <c r="C12" s="8" t="s">
        <v>81</v>
      </c>
      <c r="D12" s="747" t="s">
        <v>478</v>
      </c>
      <c r="E12" s="748"/>
      <c r="F12" s="748"/>
      <c r="G12" s="748"/>
      <c r="H12" s="749"/>
    </row>
    <row r="13" spans="2:8" ht="86.25" customHeight="1">
      <c r="B13" s="67"/>
      <c r="C13" s="187" t="s">
        <v>82</v>
      </c>
      <c r="D13" s="745" t="s">
        <v>127</v>
      </c>
      <c r="E13" s="745"/>
      <c r="F13" s="745"/>
      <c r="G13" s="745"/>
      <c r="H13" s="746"/>
    </row>
    <row r="14" spans="2:8" ht="30" customHeight="1">
      <c r="B14" s="67"/>
      <c r="C14" s="8" t="s">
        <v>83</v>
      </c>
      <c r="D14" s="848" t="s">
        <v>181</v>
      </c>
      <c r="E14" s="849"/>
      <c r="F14" s="849"/>
      <c r="G14" s="849"/>
      <c r="H14" s="850"/>
    </row>
    <row r="15" spans="2:8" ht="192.75" customHeight="1">
      <c r="B15" s="67"/>
      <c r="C15" s="8" t="s">
        <v>85</v>
      </c>
      <c r="D15" s="745" t="s">
        <v>86</v>
      </c>
      <c r="E15" s="745"/>
      <c r="F15" s="745"/>
      <c r="G15" s="745"/>
      <c r="H15" s="746"/>
    </row>
    <row r="16" spans="2:8" ht="151.5" customHeight="1">
      <c r="B16" s="67"/>
      <c r="C16" s="8" t="s">
        <v>87</v>
      </c>
      <c r="D16" s="747" t="s">
        <v>88</v>
      </c>
      <c r="E16" s="748"/>
      <c r="F16" s="748"/>
      <c r="G16" s="748"/>
      <c r="H16" s="749"/>
    </row>
    <row r="17" spans="2:8" ht="109.5" customHeight="1">
      <c r="B17" s="67"/>
      <c r="C17" s="8" t="s">
        <v>89</v>
      </c>
      <c r="D17" s="747" t="s">
        <v>90</v>
      </c>
      <c r="E17" s="748"/>
      <c r="F17" s="748"/>
      <c r="G17" s="748"/>
      <c r="H17" s="749"/>
    </row>
    <row r="18" spans="2:8" ht="62.25" customHeight="1">
      <c r="B18" s="67"/>
      <c r="C18" s="8" t="s">
        <v>91</v>
      </c>
      <c r="D18" s="747" t="s">
        <v>129</v>
      </c>
      <c r="E18" s="748"/>
      <c r="F18" s="748"/>
      <c r="G18" s="748"/>
      <c r="H18" s="749"/>
    </row>
    <row r="19" spans="2:8" ht="75.75" customHeight="1" thickBot="1">
      <c r="B19" s="69"/>
      <c r="C19" s="188" t="s">
        <v>92</v>
      </c>
      <c r="D19" s="750" t="s">
        <v>130</v>
      </c>
      <c r="E19" s="750"/>
      <c r="F19" s="750"/>
      <c r="G19" s="750"/>
      <c r="H19" s="751"/>
    </row>
    <row r="20" spans="2:8" ht="19.5" thickBot="1">
      <c r="B20" s="474"/>
      <c r="C20" s="475"/>
      <c r="D20" s="476"/>
      <c r="E20" s="475"/>
      <c r="F20" s="477"/>
      <c r="G20" s="478"/>
      <c r="H20" s="479"/>
    </row>
    <row r="21" spans="2:8" ht="56.25">
      <c r="B21" s="76" t="s">
        <v>54</v>
      </c>
      <c r="C21" s="77" t="s">
        <v>2</v>
      </c>
      <c r="D21" s="77" t="s">
        <v>3</v>
      </c>
      <c r="E21" s="77" t="s">
        <v>53</v>
      </c>
      <c r="F21" s="78" t="s">
        <v>4</v>
      </c>
      <c r="G21" s="480" t="s">
        <v>5</v>
      </c>
      <c r="H21" s="361" t="s">
        <v>131</v>
      </c>
    </row>
    <row r="22" spans="2:8" ht="18.75">
      <c r="B22" s="127">
        <v>1</v>
      </c>
      <c r="C22" s="83">
        <v>2</v>
      </c>
      <c r="D22" s="83">
        <v>3</v>
      </c>
      <c r="E22" s="83">
        <v>4</v>
      </c>
      <c r="F22" s="83">
        <v>5</v>
      </c>
      <c r="G22" s="83">
        <v>6</v>
      </c>
      <c r="H22" s="481">
        <v>7</v>
      </c>
    </row>
    <row r="23" spans="2:8" ht="18.75">
      <c r="B23" s="65"/>
      <c r="C23" s="86"/>
      <c r="D23" s="832" t="s">
        <v>94</v>
      </c>
      <c r="E23" s="833"/>
      <c r="F23" s="833"/>
      <c r="G23" s="833"/>
      <c r="H23" s="834"/>
    </row>
    <row r="24" spans="2:8" ht="30" customHeight="1">
      <c r="B24" s="81"/>
      <c r="C24" s="190">
        <v>0.1</v>
      </c>
      <c r="D24" s="10" t="s">
        <v>95</v>
      </c>
      <c r="E24" s="68" t="s">
        <v>61</v>
      </c>
      <c r="F24" s="93">
        <v>1</v>
      </c>
      <c r="G24" s="485"/>
      <c r="H24" s="147">
        <f aca="true" t="shared" si="0" ref="H24:H29">F24*G24</f>
        <v>0</v>
      </c>
    </row>
    <row r="25" spans="2:8" ht="37.5">
      <c r="B25" s="81"/>
      <c r="C25" s="190">
        <v>0.2</v>
      </c>
      <c r="D25" s="10" t="s">
        <v>96</v>
      </c>
      <c r="E25" s="68" t="s">
        <v>61</v>
      </c>
      <c r="F25" s="93">
        <v>1</v>
      </c>
      <c r="G25" s="485"/>
      <c r="H25" s="147">
        <f t="shared" si="0"/>
        <v>0</v>
      </c>
    </row>
    <row r="26" spans="2:8" ht="24" customHeight="1">
      <c r="B26" s="81"/>
      <c r="C26" s="190">
        <v>0.3</v>
      </c>
      <c r="D26" s="10" t="s">
        <v>97</v>
      </c>
      <c r="E26" s="68" t="s">
        <v>61</v>
      </c>
      <c r="F26" s="93">
        <v>1</v>
      </c>
      <c r="G26" s="485"/>
      <c r="H26" s="147">
        <f t="shared" si="0"/>
        <v>0</v>
      </c>
    </row>
    <row r="27" spans="2:8" ht="28.5" customHeight="1">
      <c r="B27" s="81"/>
      <c r="C27" s="190">
        <v>0.4</v>
      </c>
      <c r="D27" s="10" t="s">
        <v>132</v>
      </c>
      <c r="E27" s="68" t="s">
        <v>61</v>
      </c>
      <c r="F27" s="93">
        <v>1</v>
      </c>
      <c r="G27" s="485"/>
      <c r="H27" s="147">
        <f t="shared" si="0"/>
        <v>0</v>
      </c>
    </row>
    <row r="28" spans="2:8" ht="37.5">
      <c r="B28" s="81"/>
      <c r="C28" s="190">
        <v>0.6</v>
      </c>
      <c r="D28" s="10" t="s">
        <v>98</v>
      </c>
      <c r="E28" s="68" t="s">
        <v>61</v>
      </c>
      <c r="F28" s="93">
        <v>1</v>
      </c>
      <c r="G28" s="485"/>
      <c r="H28" s="147">
        <f t="shared" si="0"/>
        <v>0</v>
      </c>
    </row>
    <row r="29" spans="2:8" ht="51" customHeight="1" thickBot="1">
      <c r="B29" s="96"/>
      <c r="C29" s="191">
        <v>0.7</v>
      </c>
      <c r="D29" s="189" t="s">
        <v>99</v>
      </c>
      <c r="E29" s="70" t="s">
        <v>61</v>
      </c>
      <c r="F29" s="97">
        <v>1</v>
      </c>
      <c r="G29" s="585"/>
      <c r="H29" s="148">
        <f t="shared" si="0"/>
        <v>0</v>
      </c>
    </row>
    <row r="30" spans="2:8" ht="19.5" thickBot="1">
      <c r="B30" s="730" t="s">
        <v>101</v>
      </c>
      <c r="C30" s="731"/>
      <c r="D30" s="731"/>
      <c r="E30" s="731"/>
      <c r="F30" s="731"/>
      <c r="G30" s="732"/>
      <c r="H30" s="417">
        <f>SUM(H24:H29)</f>
        <v>0</v>
      </c>
    </row>
    <row r="31" spans="2:8" ht="18.75">
      <c r="B31" s="482"/>
      <c r="C31" s="483"/>
      <c r="D31" s="807" t="s">
        <v>8</v>
      </c>
      <c r="E31" s="808"/>
      <c r="F31" s="808"/>
      <c r="G31" s="808"/>
      <c r="H31" s="809"/>
    </row>
    <row r="32" spans="2:8" ht="27" customHeight="1">
      <c r="B32" s="193">
        <v>1</v>
      </c>
      <c r="C32" s="194" t="s">
        <v>9</v>
      </c>
      <c r="D32" s="10" t="s">
        <v>479</v>
      </c>
      <c r="E32" s="68" t="s">
        <v>55</v>
      </c>
      <c r="F32" s="93">
        <v>520</v>
      </c>
      <c r="G32" s="485"/>
      <c r="H32" s="147">
        <f>F32*G32</f>
        <v>0</v>
      </c>
    </row>
    <row r="33" spans="2:8" ht="56.25" customHeight="1" thickBot="1">
      <c r="B33" s="193">
        <v>2</v>
      </c>
      <c r="C33" s="194" t="s">
        <v>11</v>
      </c>
      <c r="D33" s="10" t="s">
        <v>480</v>
      </c>
      <c r="E33" s="68" t="s">
        <v>55</v>
      </c>
      <c r="F33" s="93">
        <v>520</v>
      </c>
      <c r="G33" s="485"/>
      <c r="H33" s="147">
        <f>F33*G33</f>
        <v>0</v>
      </c>
    </row>
    <row r="34" spans="2:8" ht="20.25" customHeight="1" thickBot="1">
      <c r="B34" s="931" t="s">
        <v>14</v>
      </c>
      <c r="C34" s="932"/>
      <c r="D34" s="932"/>
      <c r="E34" s="932"/>
      <c r="F34" s="932"/>
      <c r="G34" s="933"/>
      <c r="H34" s="198">
        <f>SUM(H32:H33)</f>
        <v>0</v>
      </c>
    </row>
    <row r="35" spans="2:8" ht="18.75">
      <c r="B35" s="482"/>
      <c r="C35" s="483"/>
      <c r="D35" s="807" t="s">
        <v>186</v>
      </c>
      <c r="E35" s="808"/>
      <c r="F35" s="808"/>
      <c r="G35" s="808"/>
      <c r="H35" s="809"/>
    </row>
    <row r="36" spans="2:8" ht="81.75" customHeight="1">
      <c r="B36" s="193">
        <v>3</v>
      </c>
      <c r="C36" s="586" t="s">
        <v>16</v>
      </c>
      <c r="D36" s="10" t="s">
        <v>590</v>
      </c>
      <c r="E36" s="68" t="s">
        <v>59</v>
      </c>
      <c r="F36" s="487">
        <v>552.68</v>
      </c>
      <c r="G36" s="591"/>
      <c r="H36" s="147">
        <f aca="true" t="shared" si="1" ref="H36:H41">F36*G36</f>
        <v>0</v>
      </c>
    </row>
    <row r="37" spans="2:8" ht="37.5">
      <c r="B37" s="195">
        <v>4</v>
      </c>
      <c r="C37" s="586" t="s">
        <v>17</v>
      </c>
      <c r="D37" s="10" t="s">
        <v>481</v>
      </c>
      <c r="E37" s="68" t="s">
        <v>56</v>
      </c>
      <c r="F37" s="487">
        <v>2243.89</v>
      </c>
      <c r="G37" s="591"/>
      <c r="H37" s="147">
        <f t="shared" si="1"/>
        <v>0</v>
      </c>
    </row>
    <row r="38" spans="2:8" ht="18.75">
      <c r="B38" s="193"/>
      <c r="C38" s="586" t="s">
        <v>18</v>
      </c>
      <c r="D38" s="587" t="s">
        <v>482</v>
      </c>
      <c r="E38" s="68"/>
      <c r="F38" s="487"/>
      <c r="G38" s="591"/>
      <c r="H38" s="147"/>
    </row>
    <row r="39" spans="2:8" ht="18.75">
      <c r="B39" s="195">
        <v>5</v>
      </c>
      <c r="C39" s="586"/>
      <c r="D39" s="588" t="s">
        <v>483</v>
      </c>
      <c r="E39" s="488" t="s">
        <v>56</v>
      </c>
      <c r="F39" s="489">
        <v>1820</v>
      </c>
      <c r="G39" s="485"/>
      <c r="H39" s="147">
        <f t="shared" si="1"/>
        <v>0</v>
      </c>
    </row>
    <row r="40" spans="2:8" ht="18.75">
      <c r="B40" s="195">
        <v>6</v>
      </c>
      <c r="C40" s="586"/>
      <c r="D40" s="589" t="s">
        <v>484</v>
      </c>
      <c r="E40" s="488" t="s">
        <v>56</v>
      </c>
      <c r="F40" s="489">
        <v>1040</v>
      </c>
      <c r="G40" s="485"/>
      <c r="H40" s="147">
        <f t="shared" si="1"/>
        <v>0</v>
      </c>
    </row>
    <row r="41" spans="2:8" ht="48" customHeight="1" thickBot="1">
      <c r="B41" s="195">
        <v>7</v>
      </c>
      <c r="C41" s="586" t="s">
        <v>19</v>
      </c>
      <c r="D41" s="590" t="s">
        <v>591</v>
      </c>
      <c r="E41" s="488" t="s">
        <v>59</v>
      </c>
      <c r="F41" s="489">
        <v>252.97</v>
      </c>
      <c r="G41" s="485"/>
      <c r="H41" s="147">
        <f t="shared" si="1"/>
        <v>0</v>
      </c>
    </row>
    <row r="42" spans="1:8" ht="21.75" customHeight="1" thickBot="1">
      <c r="A42" s="413"/>
      <c r="B42" s="931" t="s">
        <v>21</v>
      </c>
      <c r="C42" s="932"/>
      <c r="D42" s="932"/>
      <c r="E42" s="932"/>
      <c r="F42" s="932"/>
      <c r="G42" s="933"/>
      <c r="H42" s="198">
        <f>SUM(H36:H41)</f>
        <v>0</v>
      </c>
    </row>
    <row r="43" spans="2:8" ht="18.75">
      <c r="B43" s="490"/>
      <c r="C43" s="491"/>
      <c r="D43" s="768" t="s">
        <v>22</v>
      </c>
      <c r="E43" s="768"/>
      <c r="F43" s="768"/>
      <c r="G43" s="768"/>
      <c r="H43" s="769"/>
    </row>
    <row r="44" spans="1:8" ht="37.5">
      <c r="A44" s="436"/>
      <c r="B44" s="492"/>
      <c r="C44" s="493" t="s">
        <v>23</v>
      </c>
      <c r="D44" s="494" t="s">
        <v>592</v>
      </c>
      <c r="E44" s="18"/>
      <c r="F44" s="495"/>
      <c r="G44" s="496"/>
      <c r="H44" s="497"/>
    </row>
    <row r="45" spans="1:8" ht="18.75">
      <c r="A45" s="436"/>
      <c r="B45" s="492">
        <v>8</v>
      </c>
      <c r="C45" s="498"/>
      <c r="D45" s="499" t="s">
        <v>485</v>
      </c>
      <c r="E45" s="500" t="s">
        <v>59</v>
      </c>
      <c r="F45" s="501">
        <v>546</v>
      </c>
      <c r="G45" s="502"/>
      <c r="H45" s="503">
        <f aca="true" t="shared" si="2" ref="H45:H56">F45*G45</f>
        <v>0</v>
      </c>
    </row>
    <row r="46" spans="1:8" ht="18.75">
      <c r="A46" s="436"/>
      <c r="B46" s="492">
        <v>9</v>
      </c>
      <c r="C46" s="498"/>
      <c r="D46" s="499" t="s">
        <v>486</v>
      </c>
      <c r="E46" s="236" t="s">
        <v>59</v>
      </c>
      <c r="F46" s="231">
        <v>156</v>
      </c>
      <c r="G46" s="504"/>
      <c r="H46" s="505">
        <f t="shared" si="2"/>
        <v>0</v>
      </c>
    </row>
    <row r="47" spans="1:8" ht="37.5">
      <c r="A47" s="436"/>
      <c r="B47" s="492">
        <v>10</v>
      </c>
      <c r="C47" s="498" t="s">
        <v>24</v>
      </c>
      <c r="D47" s="638" t="s">
        <v>487</v>
      </c>
      <c r="E47" s="236" t="s">
        <v>56</v>
      </c>
      <c r="F47" s="231">
        <v>2184</v>
      </c>
      <c r="G47" s="504"/>
      <c r="H47" s="147">
        <f t="shared" si="2"/>
        <v>0</v>
      </c>
    </row>
    <row r="48" spans="1:8" ht="60.75" customHeight="1">
      <c r="A48" s="436"/>
      <c r="B48" s="492">
        <v>11</v>
      </c>
      <c r="C48" s="498" t="s">
        <v>25</v>
      </c>
      <c r="D48" s="638" t="s">
        <v>593</v>
      </c>
      <c r="E48" s="236" t="s">
        <v>59</v>
      </c>
      <c r="F48" s="231">
        <v>65.52</v>
      </c>
      <c r="G48" s="504"/>
      <c r="H48" s="147">
        <f t="shared" si="2"/>
        <v>0</v>
      </c>
    </row>
    <row r="49" spans="1:8" ht="42.75" customHeight="1">
      <c r="A49" s="436"/>
      <c r="B49" s="492">
        <v>12</v>
      </c>
      <c r="C49" s="498" t="s">
        <v>26</v>
      </c>
      <c r="D49" s="638" t="s">
        <v>488</v>
      </c>
      <c r="E49" s="236" t="s">
        <v>56</v>
      </c>
      <c r="F49" s="231">
        <v>2184</v>
      </c>
      <c r="G49" s="504"/>
      <c r="H49" s="147">
        <f t="shared" si="2"/>
        <v>0</v>
      </c>
    </row>
    <row r="50" spans="1:8" ht="63.75" customHeight="1">
      <c r="A50" s="436"/>
      <c r="B50" s="492">
        <v>13</v>
      </c>
      <c r="C50" s="498" t="s">
        <v>27</v>
      </c>
      <c r="D50" s="638" t="s">
        <v>489</v>
      </c>
      <c r="E50" s="236" t="s">
        <v>56</v>
      </c>
      <c r="F50" s="231">
        <v>2184</v>
      </c>
      <c r="G50" s="504"/>
      <c r="H50" s="147">
        <f t="shared" si="2"/>
        <v>0</v>
      </c>
    </row>
    <row r="51" spans="1:8" ht="41.25" customHeight="1">
      <c r="A51" s="436"/>
      <c r="B51" s="492">
        <v>14</v>
      </c>
      <c r="C51" s="498" t="s">
        <v>44</v>
      </c>
      <c r="D51" s="638" t="s">
        <v>490</v>
      </c>
      <c r="E51" s="236" t="s">
        <v>55</v>
      </c>
      <c r="F51" s="231">
        <v>1248</v>
      </c>
      <c r="G51" s="504"/>
      <c r="H51" s="147">
        <f t="shared" si="2"/>
        <v>0</v>
      </c>
    </row>
    <row r="52" spans="1:8" ht="43.5" customHeight="1">
      <c r="A52" s="436"/>
      <c r="B52" s="492">
        <v>15</v>
      </c>
      <c r="C52" s="498" t="s">
        <v>46</v>
      </c>
      <c r="D52" s="638" t="s">
        <v>491</v>
      </c>
      <c r="E52" s="236" t="s">
        <v>55</v>
      </c>
      <c r="F52" s="231">
        <v>1248</v>
      </c>
      <c r="G52" s="504"/>
      <c r="H52" s="147">
        <f t="shared" si="2"/>
        <v>0</v>
      </c>
    </row>
    <row r="53" spans="1:8" ht="81" customHeight="1">
      <c r="A53" s="436"/>
      <c r="B53" s="492">
        <v>16</v>
      </c>
      <c r="C53" s="237" t="s">
        <v>148</v>
      </c>
      <c r="D53" s="639" t="s">
        <v>492</v>
      </c>
      <c r="E53" s="236" t="s">
        <v>56</v>
      </c>
      <c r="F53" s="506">
        <v>1427</v>
      </c>
      <c r="G53" s="504"/>
      <c r="H53" s="147">
        <f t="shared" si="2"/>
        <v>0</v>
      </c>
    </row>
    <row r="54" spans="1:8" ht="63.75" customHeight="1">
      <c r="A54" s="436"/>
      <c r="B54" s="492">
        <v>17</v>
      </c>
      <c r="C54" s="237" t="s">
        <v>150</v>
      </c>
      <c r="D54" s="339" t="s">
        <v>594</v>
      </c>
      <c r="E54" s="237" t="s">
        <v>56</v>
      </c>
      <c r="F54" s="506">
        <v>1430</v>
      </c>
      <c r="G54" s="504"/>
      <c r="H54" s="147">
        <f t="shared" si="2"/>
        <v>0</v>
      </c>
    </row>
    <row r="55" spans="1:8" ht="63" customHeight="1">
      <c r="A55" s="436"/>
      <c r="B55" s="492">
        <v>18</v>
      </c>
      <c r="C55" s="507" t="s">
        <v>167</v>
      </c>
      <c r="D55" s="340" t="s">
        <v>595</v>
      </c>
      <c r="E55" s="237" t="s">
        <v>56</v>
      </c>
      <c r="F55" s="508">
        <v>2288</v>
      </c>
      <c r="G55" s="509"/>
      <c r="H55" s="147">
        <f t="shared" si="2"/>
        <v>0</v>
      </c>
    </row>
    <row r="56" spans="2:8" ht="39.75" customHeight="1" thickBot="1">
      <c r="B56" s="510">
        <v>19</v>
      </c>
      <c r="C56" s="511" t="s">
        <v>493</v>
      </c>
      <c r="D56" s="640" t="s">
        <v>596</v>
      </c>
      <c r="E56" s="512" t="s">
        <v>56</v>
      </c>
      <c r="F56" s="513">
        <v>3151.2</v>
      </c>
      <c r="G56" s="504"/>
      <c r="H56" s="328">
        <f t="shared" si="2"/>
        <v>0</v>
      </c>
    </row>
    <row r="57" spans="2:8" ht="21.75" customHeight="1" thickBot="1">
      <c r="B57" s="931" t="s">
        <v>152</v>
      </c>
      <c r="C57" s="932"/>
      <c r="D57" s="932"/>
      <c r="E57" s="932"/>
      <c r="F57" s="932"/>
      <c r="G57" s="933"/>
      <c r="H57" s="198">
        <f>SUM(H44:H56)</f>
        <v>0</v>
      </c>
    </row>
    <row r="58" spans="2:8" ht="18.75">
      <c r="B58" s="514"/>
      <c r="C58" s="498"/>
      <c r="D58" s="782" t="s">
        <v>494</v>
      </c>
      <c r="E58" s="783"/>
      <c r="F58" s="783"/>
      <c r="G58" s="783"/>
      <c r="H58" s="784"/>
    </row>
    <row r="59" spans="2:8" ht="18.75">
      <c r="B59" s="515"/>
      <c r="C59" s="516" t="s">
        <v>30</v>
      </c>
      <c r="D59" s="517" t="s">
        <v>495</v>
      </c>
      <c r="E59" s="518"/>
      <c r="F59" s="519"/>
      <c r="G59" s="520"/>
      <c r="H59" s="521"/>
    </row>
    <row r="60" spans="2:8" ht="93.75">
      <c r="B60" s="16">
        <v>20</v>
      </c>
      <c r="C60" s="27"/>
      <c r="D60" s="20" t="s">
        <v>597</v>
      </c>
      <c r="E60" s="18" t="s">
        <v>31</v>
      </c>
      <c r="F60" s="506">
        <v>10</v>
      </c>
      <c r="G60" s="31"/>
      <c r="H60" s="147">
        <f>F60*G60</f>
        <v>0</v>
      </c>
    </row>
    <row r="61" spans="2:8" ht="38.25" thickBot="1">
      <c r="B61" s="354">
        <v>21</v>
      </c>
      <c r="C61" s="353"/>
      <c r="D61" s="592" t="s">
        <v>496</v>
      </c>
      <c r="E61" s="523" t="s">
        <v>31</v>
      </c>
      <c r="F61" s="508">
        <v>10</v>
      </c>
      <c r="G61" s="509"/>
      <c r="H61" s="147">
        <f>F61*G61</f>
        <v>0</v>
      </c>
    </row>
    <row r="62" spans="2:8" ht="21" customHeight="1" thickBot="1">
      <c r="B62" s="934" t="s">
        <v>497</v>
      </c>
      <c r="C62" s="935"/>
      <c r="D62" s="935"/>
      <c r="E62" s="935"/>
      <c r="F62" s="935"/>
      <c r="G62" s="936"/>
      <c r="H62" s="359">
        <f>SUM(H60:H61)</f>
        <v>0</v>
      </c>
    </row>
    <row r="63" spans="2:8" ht="18.75">
      <c r="B63" s="524"/>
      <c r="C63" s="593" t="s">
        <v>205</v>
      </c>
      <c r="D63" s="525" t="s">
        <v>498</v>
      </c>
      <c r="E63" s="526"/>
      <c r="F63" s="527"/>
      <c r="G63" s="528"/>
      <c r="H63" s="529"/>
    </row>
    <row r="64" spans="2:8" ht="30.75" customHeight="1">
      <c r="B64" s="522"/>
      <c r="C64" s="530"/>
      <c r="D64" s="531" t="s">
        <v>372</v>
      </c>
      <c r="E64" s="594"/>
      <c r="F64" s="508"/>
      <c r="G64" s="534"/>
      <c r="H64" s="595"/>
    </row>
    <row r="65" spans="2:8" ht="103.5" customHeight="1">
      <c r="B65" s="354">
        <v>22</v>
      </c>
      <c r="C65" s="353"/>
      <c r="D65" s="596" t="s">
        <v>598</v>
      </c>
      <c r="E65" s="536" t="s">
        <v>59</v>
      </c>
      <c r="F65" s="537">
        <v>508.5</v>
      </c>
      <c r="G65" s="538"/>
      <c r="H65" s="147">
        <f aca="true" t="shared" si="3" ref="H65:H74">F65*G65</f>
        <v>0</v>
      </c>
    </row>
    <row r="66" spans="2:8" ht="83.25" customHeight="1">
      <c r="B66" s="354">
        <v>23</v>
      </c>
      <c r="C66" s="353"/>
      <c r="D66" s="592" t="s">
        <v>599</v>
      </c>
      <c r="E66" s="523" t="s">
        <v>59</v>
      </c>
      <c r="F66" s="539">
        <v>20.34</v>
      </c>
      <c r="G66" s="540"/>
      <c r="H66" s="147">
        <f t="shared" si="3"/>
        <v>0</v>
      </c>
    </row>
    <row r="67" spans="2:8" ht="65.25" customHeight="1">
      <c r="B67" s="354">
        <v>24</v>
      </c>
      <c r="C67" s="353"/>
      <c r="D67" s="597" t="s">
        <v>600</v>
      </c>
      <c r="E67" s="541" t="s">
        <v>59</v>
      </c>
      <c r="F67" s="542">
        <v>73.22</v>
      </c>
      <c r="G67" s="543"/>
      <c r="H67" s="147">
        <f t="shared" si="3"/>
        <v>0</v>
      </c>
    </row>
    <row r="68" spans="2:8" ht="24" customHeight="1">
      <c r="B68" s="354"/>
      <c r="C68" s="598"/>
      <c r="D68" s="599" t="s">
        <v>499</v>
      </c>
      <c r="E68" s="532"/>
      <c r="F68" s="533"/>
      <c r="G68" s="547"/>
      <c r="H68" s="548"/>
    </row>
    <row r="69" spans="2:8" ht="56.25">
      <c r="B69" s="354">
        <v>25</v>
      </c>
      <c r="C69" s="353"/>
      <c r="D69" s="600" t="s">
        <v>500</v>
      </c>
      <c r="E69" s="536" t="s">
        <v>59</v>
      </c>
      <c r="F69" s="544">
        <v>61.02</v>
      </c>
      <c r="G69" s="545"/>
      <c r="H69" s="147">
        <f t="shared" si="3"/>
        <v>0</v>
      </c>
    </row>
    <row r="70" spans="2:8" ht="120" customHeight="1">
      <c r="B70" s="354">
        <v>26</v>
      </c>
      <c r="C70" s="353"/>
      <c r="D70" s="20" t="s">
        <v>501</v>
      </c>
      <c r="E70" s="523" t="s">
        <v>59</v>
      </c>
      <c r="F70" s="508">
        <v>128.82</v>
      </c>
      <c r="G70" s="509"/>
      <c r="H70" s="147">
        <f t="shared" si="3"/>
        <v>0</v>
      </c>
    </row>
    <row r="71" spans="2:8" ht="103.5" customHeight="1">
      <c r="B71" s="354">
        <v>27</v>
      </c>
      <c r="C71" s="353"/>
      <c r="D71" s="20" t="s">
        <v>601</v>
      </c>
      <c r="E71" s="523" t="s">
        <v>59</v>
      </c>
      <c r="F71" s="508">
        <v>54.24</v>
      </c>
      <c r="G71" s="509"/>
      <c r="H71" s="147">
        <f t="shared" si="3"/>
        <v>0</v>
      </c>
    </row>
    <row r="72" spans="2:8" ht="66.75" customHeight="1">
      <c r="B72" s="354">
        <v>28</v>
      </c>
      <c r="C72" s="353"/>
      <c r="D72" s="597" t="s">
        <v>502</v>
      </c>
      <c r="E72" s="541" t="s">
        <v>55</v>
      </c>
      <c r="F72" s="513">
        <v>1130</v>
      </c>
      <c r="G72" s="546"/>
      <c r="H72" s="147">
        <f t="shared" si="3"/>
        <v>0</v>
      </c>
    </row>
    <row r="73" spans="2:8" ht="18.75">
      <c r="B73" s="354"/>
      <c r="C73" s="598"/>
      <c r="D73" s="599" t="s">
        <v>503</v>
      </c>
      <c r="E73" s="532"/>
      <c r="F73" s="533"/>
      <c r="G73" s="547"/>
      <c r="H73" s="548"/>
    </row>
    <row r="74" spans="2:8" ht="81" customHeight="1" thickBot="1">
      <c r="B74" s="351">
        <v>29</v>
      </c>
      <c r="C74" s="349"/>
      <c r="D74" s="601" t="s">
        <v>504</v>
      </c>
      <c r="E74" s="549" t="s">
        <v>68</v>
      </c>
      <c r="F74" s="550">
        <v>43902.2</v>
      </c>
      <c r="G74" s="551"/>
      <c r="H74" s="328">
        <f t="shared" si="3"/>
        <v>0</v>
      </c>
    </row>
    <row r="75" spans="2:8" ht="24" customHeight="1" thickBot="1">
      <c r="B75" s="937" t="s">
        <v>505</v>
      </c>
      <c r="C75" s="938"/>
      <c r="D75" s="938"/>
      <c r="E75" s="938"/>
      <c r="F75" s="938"/>
      <c r="G75" s="939"/>
      <c r="H75" s="359">
        <f>SUM(H65:H74)</f>
        <v>0</v>
      </c>
    </row>
    <row r="76" spans="2:8" ht="18.75">
      <c r="B76" s="552"/>
      <c r="C76" s="553" t="s">
        <v>207</v>
      </c>
      <c r="D76" s="819" t="s">
        <v>506</v>
      </c>
      <c r="E76" s="820"/>
      <c r="F76" s="820"/>
      <c r="G76" s="820"/>
      <c r="H76" s="821"/>
    </row>
    <row r="77" spans="2:8" ht="18.75">
      <c r="B77" s="522"/>
      <c r="C77" s="530"/>
      <c r="D77" s="531" t="s">
        <v>372</v>
      </c>
      <c r="E77" s="532"/>
      <c r="F77" s="533"/>
      <c r="G77" s="534"/>
      <c r="H77" s="535"/>
    </row>
    <row r="78" spans="2:8" ht="93.75">
      <c r="B78" s="354">
        <v>30</v>
      </c>
      <c r="C78" s="353"/>
      <c r="D78" s="600" t="s">
        <v>507</v>
      </c>
      <c r="E78" s="536" t="s">
        <v>59</v>
      </c>
      <c r="F78" s="544">
        <v>35.64</v>
      </c>
      <c r="G78" s="545"/>
      <c r="H78" s="147">
        <f aca="true" t="shared" si="4" ref="H78:H87">F78*G78</f>
        <v>0</v>
      </c>
    </row>
    <row r="79" spans="2:8" ht="37.5">
      <c r="B79" s="354">
        <v>31</v>
      </c>
      <c r="C79" s="353"/>
      <c r="D79" s="20" t="s">
        <v>508</v>
      </c>
      <c r="E79" s="523" t="s">
        <v>59</v>
      </c>
      <c r="F79" s="508">
        <v>1.08</v>
      </c>
      <c r="G79" s="509"/>
      <c r="H79" s="147">
        <f t="shared" si="4"/>
        <v>0</v>
      </c>
    </row>
    <row r="80" spans="2:8" ht="56.25">
      <c r="B80" s="354">
        <v>32</v>
      </c>
      <c r="C80" s="353"/>
      <c r="D80" s="600" t="s">
        <v>509</v>
      </c>
      <c r="E80" s="523" t="s">
        <v>59</v>
      </c>
      <c r="F80" s="508">
        <v>4.32</v>
      </c>
      <c r="G80" s="509"/>
      <c r="H80" s="147">
        <f t="shared" si="4"/>
        <v>0</v>
      </c>
    </row>
    <row r="81" spans="2:8" ht="56.25">
      <c r="B81" s="354">
        <v>33</v>
      </c>
      <c r="C81" s="353"/>
      <c r="D81" s="592" t="s">
        <v>510</v>
      </c>
      <c r="E81" s="523" t="s">
        <v>59</v>
      </c>
      <c r="F81" s="508">
        <v>1.3</v>
      </c>
      <c r="G81" s="509"/>
      <c r="H81" s="147">
        <f t="shared" si="4"/>
        <v>0</v>
      </c>
    </row>
    <row r="82" spans="2:8" ht="37.5">
      <c r="B82" s="354">
        <v>34</v>
      </c>
      <c r="C82" s="353"/>
      <c r="D82" s="592" t="s">
        <v>511</v>
      </c>
      <c r="E82" s="523" t="s">
        <v>59</v>
      </c>
      <c r="F82" s="508">
        <v>2.6</v>
      </c>
      <c r="G82" s="509"/>
      <c r="H82" s="147">
        <f t="shared" si="4"/>
        <v>0</v>
      </c>
    </row>
    <row r="83" spans="2:8" ht="56.25">
      <c r="B83" s="354">
        <v>35</v>
      </c>
      <c r="C83" s="353"/>
      <c r="D83" s="597" t="s">
        <v>512</v>
      </c>
      <c r="E83" s="541" t="s">
        <v>59</v>
      </c>
      <c r="F83" s="513">
        <v>4.95</v>
      </c>
      <c r="G83" s="546"/>
      <c r="H83" s="147">
        <f t="shared" si="4"/>
        <v>0</v>
      </c>
    </row>
    <row r="84" spans="2:8" ht="18.75">
      <c r="B84" s="354"/>
      <c r="C84" s="598"/>
      <c r="D84" s="599" t="s">
        <v>503</v>
      </c>
      <c r="E84" s="532"/>
      <c r="F84" s="533"/>
      <c r="G84" s="547"/>
      <c r="H84" s="548"/>
    </row>
    <row r="85" spans="2:8" ht="75">
      <c r="B85" s="354">
        <v>36</v>
      </c>
      <c r="C85" s="353"/>
      <c r="D85" s="602" t="s">
        <v>513</v>
      </c>
      <c r="E85" s="549" t="s">
        <v>68</v>
      </c>
      <c r="F85" s="550">
        <v>365</v>
      </c>
      <c r="G85" s="551"/>
      <c r="H85" s="147">
        <f t="shared" si="4"/>
        <v>0</v>
      </c>
    </row>
    <row r="86" spans="2:8" ht="18.75">
      <c r="B86" s="354"/>
      <c r="C86" s="598"/>
      <c r="D86" s="603" t="s">
        <v>380</v>
      </c>
      <c r="E86" s="532"/>
      <c r="F86" s="533"/>
      <c r="G86" s="547"/>
      <c r="H86" s="147"/>
    </row>
    <row r="87" spans="2:8" ht="57" thickBot="1">
      <c r="B87" s="604">
        <v>37</v>
      </c>
      <c r="C87" s="605"/>
      <c r="D87" s="606" t="s">
        <v>514</v>
      </c>
      <c r="E87" s="554" t="s">
        <v>55</v>
      </c>
      <c r="F87" s="555">
        <v>18</v>
      </c>
      <c r="G87" s="556"/>
      <c r="H87" s="147">
        <f t="shared" si="4"/>
        <v>0</v>
      </c>
    </row>
    <row r="88" spans="2:8" ht="25.5" customHeight="1" thickBot="1">
      <c r="B88" s="934" t="s">
        <v>515</v>
      </c>
      <c r="C88" s="935"/>
      <c r="D88" s="935"/>
      <c r="E88" s="935"/>
      <c r="F88" s="935"/>
      <c r="G88" s="936"/>
      <c r="H88" s="359">
        <f>SUM(H78:H87)</f>
        <v>0</v>
      </c>
    </row>
    <row r="89" spans="2:8" ht="20.25" customHeight="1" thickBot="1">
      <c r="B89" s="931" t="s">
        <v>32</v>
      </c>
      <c r="C89" s="932"/>
      <c r="D89" s="932"/>
      <c r="E89" s="932"/>
      <c r="F89" s="932"/>
      <c r="G89" s="933"/>
      <c r="H89" s="359">
        <f>SUM(H88,H75,H62)</f>
        <v>0</v>
      </c>
    </row>
    <row r="90" spans="2:8" ht="18.75">
      <c r="B90" s="12"/>
      <c r="C90" s="607"/>
      <c r="D90" s="608" t="s">
        <v>516</v>
      </c>
      <c r="E90" s="557"/>
      <c r="F90" s="557"/>
      <c r="G90" s="557"/>
      <c r="H90" s="558"/>
    </row>
    <row r="91" spans="2:8" ht="243.75">
      <c r="B91" s="350">
        <v>38</v>
      </c>
      <c r="C91" s="353" t="s">
        <v>217</v>
      </c>
      <c r="D91" s="609" t="s">
        <v>517</v>
      </c>
      <c r="E91" s="221" t="s">
        <v>55</v>
      </c>
      <c r="F91" s="222">
        <v>950</v>
      </c>
      <c r="G91" s="28"/>
      <c r="H91" s="147">
        <f>F91*G91</f>
        <v>0</v>
      </c>
    </row>
    <row r="92" spans="2:8" ht="57" thickBot="1">
      <c r="B92" s="354">
        <v>39</v>
      </c>
      <c r="C92" s="353" t="s">
        <v>303</v>
      </c>
      <c r="D92" s="331" t="s">
        <v>518</v>
      </c>
      <c r="E92" s="18" t="s">
        <v>31</v>
      </c>
      <c r="F92" s="222">
        <v>23</v>
      </c>
      <c r="G92" s="28"/>
      <c r="H92" s="147">
        <f>F92*G92</f>
        <v>0</v>
      </c>
    </row>
    <row r="93" spans="2:8" ht="20.25" customHeight="1" thickBot="1">
      <c r="B93" s="931" t="s">
        <v>226</v>
      </c>
      <c r="C93" s="932"/>
      <c r="D93" s="932"/>
      <c r="E93" s="932"/>
      <c r="F93" s="932"/>
      <c r="G93" s="933"/>
      <c r="H93" s="359">
        <f>SUM(H91:H92)</f>
        <v>0</v>
      </c>
    </row>
    <row r="94" spans="2:8" ht="20.25" customHeight="1">
      <c r="B94" s="559"/>
      <c r="C94" s="560"/>
      <c r="D94" s="758" t="s">
        <v>519</v>
      </c>
      <c r="E94" s="759"/>
      <c r="F94" s="759"/>
      <c r="G94" s="759"/>
      <c r="H94" s="760"/>
    </row>
    <row r="95" spans="2:8" ht="187.5">
      <c r="B95" s="610"/>
      <c r="C95" s="386"/>
      <c r="D95" s="185" t="s">
        <v>520</v>
      </c>
      <c r="E95" s="561"/>
      <c r="F95" s="613"/>
      <c r="G95" s="614"/>
      <c r="H95" s="358"/>
    </row>
    <row r="96" spans="2:8" ht="37.5">
      <c r="B96" s="374">
        <v>40</v>
      </c>
      <c r="C96" s="194" t="s">
        <v>447</v>
      </c>
      <c r="D96" s="184" t="s">
        <v>521</v>
      </c>
      <c r="E96" s="68" t="s">
        <v>31</v>
      </c>
      <c r="F96" s="93">
        <v>5</v>
      </c>
      <c r="G96" s="485"/>
      <c r="H96" s="147">
        <f>F96*G96</f>
        <v>0</v>
      </c>
    </row>
    <row r="97" spans="2:8" ht="37.5">
      <c r="B97" s="193">
        <v>41</v>
      </c>
      <c r="C97" s="194" t="s">
        <v>522</v>
      </c>
      <c r="D97" s="184" t="s">
        <v>523</v>
      </c>
      <c r="E97" s="68" t="s">
        <v>31</v>
      </c>
      <c r="F97" s="93">
        <v>2</v>
      </c>
      <c r="G97" s="485"/>
      <c r="H97" s="147">
        <f aca="true" t="shared" si="5" ref="H97:H102">F97*G97</f>
        <v>0</v>
      </c>
    </row>
    <row r="98" spans="2:8" ht="37.5">
      <c r="B98" s="374">
        <v>42</v>
      </c>
      <c r="C98" s="194" t="s">
        <v>524</v>
      </c>
      <c r="D98" s="184" t="s">
        <v>525</v>
      </c>
      <c r="E98" s="68" t="s">
        <v>31</v>
      </c>
      <c r="F98" s="93">
        <v>2</v>
      </c>
      <c r="G98" s="485"/>
      <c r="H98" s="147">
        <f t="shared" si="5"/>
        <v>0</v>
      </c>
    </row>
    <row r="99" spans="2:8" ht="37.5">
      <c r="B99" s="193">
        <v>43</v>
      </c>
      <c r="C99" s="194" t="s">
        <v>526</v>
      </c>
      <c r="D99" s="184" t="s">
        <v>527</v>
      </c>
      <c r="E99" s="68" t="s">
        <v>31</v>
      </c>
      <c r="F99" s="93">
        <v>2</v>
      </c>
      <c r="G99" s="485"/>
      <c r="H99" s="147">
        <f t="shared" si="5"/>
        <v>0</v>
      </c>
    </row>
    <row r="100" spans="2:8" ht="124.5" customHeight="1">
      <c r="B100" s="195">
        <v>44</v>
      </c>
      <c r="C100" s="194" t="s">
        <v>528</v>
      </c>
      <c r="D100" s="612" t="s">
        <v>212</v>
      </c>
      <c r="E100" s="68" t="s">
        <v>31</v>
      </c>
      <c r="F100" s="151">
        <v>9</v>
      </c>
      <c r="G100" s="562"/>
      <c r="H100" s="328">
        <f t="shared" si="5"/>
        <v>0</v>
      </c>
    </row>
    <row r="101" spans="2:8" ht="168.75">
      <c r="B101" s="195"/>
      <c r="C101" s="194"/>
      <c r="D101" s="611" t="s">
        <v>529</v>
      </c>
      <c r="E101" s="109"/>
      <c r="F101" s="151"/>
      <c r="G101" s="562"/>
      <c r="H101" s="328"/>
    </row>
    <row r="102" spans="2:8" ht="38.25" thickBot="1">
      <c r="B102" s="195">
        <v>45</v>
      </c>
      <c r="C102" s="194" t="s">
        <v>530</v>
      </c>
      <c r="D102" s="612" t="s">
        <v>215</v>
      </c>
      <c r="E102" s="109" t="s">
        <v>56</v>
      </c>
      <c r="F102" s="151">
        <v>60.3</v>
      </c>
      <c r="G102" s="562"/>
      <c r="H102" s="328">
        <f t="shared" si="5"/>
        <v>0</v>
      </c>
    </row>
    <row r="103" spans="2:8" ht="23.25" customHeight="1" thickBot="1">
      <c r="B103" s="931" t="s">
        <v>450</v>
      </c>
      <c r="C103" s="932"/>
      <c r="D103" s="932"/>
      <c r="E103" s="932"/>
      <c r="F103" s="932"/>
      <c r="G103" s="933"/>
      <c r="H103" s="359">
        <f>SUM(H96:H102)</f>
        <v>0</v>
      </c>
    </row>
    <row r="104" spans="1:8" ht="18.75">
      <c r="A104" s="150"/>
      <c r="B104" s="63"/>
      <c r="C104" s="560"/>
      <c r="D104" s="929" t="s">
        <v>531</v>
      </c>
      <c r="E104" s="930"/>
      <c r="F104" s="930"/>
      <c r="G104" s="930"/>
      <c r="H104" s="563"/>
    </row>
    <row r="105" spans="1:8" ht="18.75">
      <c r="A105" s="150"/>
      <c r="B105" s="65"/>
      <c r="C105" s="483"/>
      <c r="D105" s="395" t="s">
        <v>102</v>
      </c>
      <c r="E105" s="124"/>
      <c r="F105" s="125"/>
      <c r="G105" s="564"/>
      <c r="H105" s="367">
        <f>H30</f>
        <v>0</v>
      </c>
    </row>
    <row r="106" spans="1:8" ht="18.75">
      <c r="A106" s="150"/>
      <c r="B106" s="81"/>
      <c r="C106" s="484"/>
      <c r="D106" s="298" t="s">
        <v>34</v>
      </c>
      <c r="E106" s="129"/>
      <c r="F106" s="130"/>
      <c r="G106" s="565"/>
      <c r="H106" s="368">
        <f>H34</f>
        <v>0</v>
      </c>
    </row>
    <row r="107" spans="1:8" ht="18.75">
      <c r="A107" s="150"/>
      <c r="B107" s="566"/>
      <c r="C107" s="567"/>
      <c r="D107" s="298" t="s">
        <v>228</v>
      </c>
      <c r="E107" s="129"/>
      <c r="F107" s="130"/>
      <c r="G107" s="565"/>
      <c r="H107" s="368">
        <f>H42</f>
        <v>0</v>
      </c>
    </row>
    <row r="108" spans="2:8" ht="18.75">
      <c r="B108" s="568"/>
      <c r="C108" s="289"/>
      <c r="D108" s="302" t="s">
        <v>36</v>
      </c>
      <c r="E108" s="161"/>
      <c r="F108" s="569"/>
      <c r="G108" s="570"/>
      <c r="H108" s="368">
        <f>H57</f>
        <v>0</v>
      </c>
    </row>
    <row r="109" spans="2:8" ht="18.75">
      <c r="B109" s="568"/>
      <c r="C109" s="289"/>
      <c r="D109" s="302" t="s">
        <v>532</v>
      </c>
      <c r="E109" s="161"/>
      <c r="F109" s="569"/>
      <c r="G109" s="570"/>
      <c r="H109" s="368">
        <f>H89</f>
        <v>0</v>
      </c>
    </row>
    <row r="110" spans="2:8" ht="18.75">
      <c r="B110" s="568"/>
      <c r="C110" s="289"/>
      <c r="D110" s="774" t="s">
        <v>533</v>
      </c>
      <c r="E110" s="775"/>
      <c r="F110" s="775"/>
      <c r="G110" s="571"/>
      <c r="H110" s="368">
        <f>H93</f>
        <v>0</v>
      </c>
    </row>
    <row r="111" spans="2:8" ht="19.5" thickBot="1">
      <c r="B111" s="568"/>
      <c r="C111" s="289"/>
      <c r="D111" s="841" t="s">
        <v>534</v>
      </c>
      <c r="E111" s="842"/>
      <c r="F111" s="842"/>
      <c r="G111" s="854"/>
      <c r="H111" s="368">
        <f>H103</f>
        <v>0</v>
      </c>
    </row>
    <row r="112" spans="2:8" ht="19.5" thickBot="1">
      <c r="B112" s="486"/>
      <c r="C112" s="572"/>
      <c r="D112" s="736" t="s">
        <v>535</v>
      </c>
      <c r="E112" s="737"/>
      <c r="F112" s="737" t="s">
        <v>39</v>
      </c>
      <c r="G112" s="737"/>
      <c r="H112" s="573">
        <f>SUM(H105:H111)</f>
        <v>0</v>
      </c>
    </row>
    <row r="113" spans="2:8" ht="19.5" thickBot="1">
      <c r="B113" s="284"/>
      <c r="C113" s="284"/>
      <c r="D113" s="574"/>
      <c r="E113" s="575"/>
      <c r="F113" s="576"/>
      <c r="G113" s="577"/>
      <c r="H113" s="578"/>
    </row>
    <row r="114" spans="1:8" ht="19.5" thickBot="1">
      <c r="A114" s="413"/>
      <c r="B114" s="771" t="s">
        <v>536</v>
      </c>
      <c r="C114" s="772"/>
      <c r="D114" s="772"/>
      <c r="E114" s="772"/>
      <c r="F114" s="772"/>
      <c r="G114" s="772"/>
      <c r="H114" s="773"/>
    </row>
    <row r="115" spans="2:8" ht="38.25" customHeight="1" thickBot="1">
      <c r="B115" s="923">
        <v>1</v>
      </c>
      <c r="C115" s="924"/>
      <c r="D115" s="925" t="s">
        <v>537</v>
      </c>
      <c r="E115" s="926"/>
      <c r="F115" s="926" t="s">
        <v>39</v>
      </c>
      <c r="G115" s="926"/>
      <c r="H115" s="573">
        <f>H112</f>
        <v>0</v>
      </c>
    </row>
    <row r="116" spans="2:8" ht="27" customHeight="1" thickBot="1">
      <c r="B116" s="923"/>
      <c r="C116" s="924"/>
      <c r="D116" s="927" t="s">
        <v>538</v>
      </c>
      <c r="E116" s="928"/>
      <c r="F116" s="928"/>
      <c r="G116" s="928"/>
      <c r="H116" s="573">
        <f>SUM(H115:H115)</f>
        <v>0</v>
      </c>
    </row>
    <row r="117" spans="2:8" ht="18.75">
      <c r="B117" s="579"/>
      <c r="C117" s="579"/>
      <c r="D117" s="580"/>
      <c r="E117" s="579"/>
      <c r="F117" s="581"/>
      <c r="G117" s="582"/>
      <c r="H117" s="583"/>
    </row>
    <row r="118" spans="2:8" ht="18.75">
      <c r="B118" s="579"/>
      <c r="C118" s="579"/>
      <c r="D118" s="641" t="s">
        <v>175</v>
      </c>
      <c r="E118" s="179"/>
      <c r="F118" s="181"/>
      <c r="G118" s="584"/>
      <c r="H118" s="321"/>
    </row>
    <row r="119" spans="2:8" ht="18.75">
      <c r="B119" s="579"/>
      <c r="C119" s="579"/>
      <c r="D119" s="641" t="s">
        <v>176</v>
      </c>
      <c r="E119" s="179"/>
      <c r="F119" s="181"/>
      <c r="G119" s="584"/>
      <c r="H119" s="321"/>
    </row>
    <row r="120" spans="2:8" ht="18.75">
      <c r="B120" s="579"/>
      <c r="C120" s="579"/>
      <c r="D120" s="641" t="s">
        <v>177</v>
      </c>
      <c r="E120" s="179"/>
      <c r="F120" s="181"/>
      <c r="G120" s="584"/>
      <c r="H120" s="321"/>
    </row>
  </sheetData>
  <sheetProtection/>
  <mergeCells count="45">
    <mergeCell ref="D7:H7"/>
    <mergeCell ref="D8:H8"/>
    <mergeCell ref="D9:H9"/>
    <mergeCell ref="B89:G89"/>
    <mergeCell ref="B88:G88"/>
    <mergeCell ref="D94:H94"/>
    <mergeCell ref="B93:G93"/>
    <mergeCell ref="D23:H23"/>
    <mergeCell ref="D43:H43"/>
    <mergeCell ref="D58:H58"/>
    <mergeCell ref="B1:H1"/>
    <mergeCell ref="B2:H2"/>
    <mergeCell ref="B3:H3"/>
    <mergeCell ref="D4:H4"/>
    <mergeCell ref="D5:H5"/>
    <mergeCell ref="D6:H6"/>
    <mergeCell ref="D10:H10"/>
    <mergeCell ref="D11:H11"/>
    <mergeCell ref="D12:H12"/>
    <mergeCell ref="D13:H13"/>
    <mergeCell ref="D14:H14"/>
    <mergeCell ref="D15:H15"/>
    <mergeCell ref="D16:H16"/>
    <mergeCell ref="D17:H17"/>
    <mergeCell ref="D18:H18"/>
    <mergeCell ref="D19:H19"/>
    <mergeCell ref="B30:G30"/>
    <mergeCell ref="D31:H31"/>
    <mergeCell ref="D35:H35"/>
    <mergeCell ref="D104:G104"/>
    <mergeCell ref="D110:F110"/>
    <mergeCell ref="B34:G34"/>
    <mergeCell ref="B42:G42"/>
    <mergeCell ref="B57:G57"/>
    <mergeCell ref="D76:H76"/>
    <mergeCell ref="B103:G103"/>
    <mergeCell ref="B62:G62"/>
    <mergeCell ref="B75:G75"/>
    <mergeCell ref="D111:G111"/>
    <mergeCell ref="D112:G112"/>
    <mergeCell ref="B114:H114"/>
    <mergeCell ref="B115:C115"/>
    <mergeCell ref="D115:G115"/>
    <mergeCell ref="B116:C116"/>
    <mergeCell ref="D116:G116"/>
  </mergeCells>
  <printOptions/>
  <pageMargins left="0.7" right="0.7" top="0.75" bottom="0.75" header="0.3" footer="0.3"/>
  <pageSetup fitToHeight="0" fitToWidth="1" horizontalDpi="600" verticalDpi="600" orientation="portrait" paperSize="9" scale="62" r:id="rId1"/>
  <rowBreaks count="1" manualBreakCount="1">
    <brk id="5" max="255"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2:H11"/>
  <sheetViews>
    <sheetView tabSelected="1" zoomScalePageLayoutView="0" workbookViewId="0" topLeftCell="A1">
      <selection activeCell="F15" sqref="F15"/>
    </sheetView>
  </sheetViews>
  <sheetFormatPr defaultColWidth="9.140625" defaultRowHeight="15"/>
  <cols>
    <col min="1" max="1" width="9.140625" style="723" customWidth="1"/>
    <col min="2" max="6" width="9.140625" style="724" customWidth="1"/>
    <col min="7" max="7" width="12.8515625" style="724" customWidth="1"/>
    <col min="8" max="8" width="23.57421875" style="724" customWidth="1"/>
  </cols>
  <sheetData>
    <row r="1" ht="16.5" thickBot="1"/>
    <row r="2" spans="2:8" ht="115.5" customHeight="1" thickBot="1">
      <c r="B2" s="917" t="s">
        <v>115</v>
      </c>
      <c r="C2" s="759"/>
      <c r="D2" s="759"/>
      <c r="E2" s="759"/>
      <c r="F2" s="759"/>
      <c r="G2" s="759"/>
      <c r="H2" s="760"/>
    </row>
    <row r="3" spans="2:8" ht="19.5" thickBot="1">
      <c r="B3" s="796" t="s">
        <v>106</v>
      </c>
      <c r="C3" s="797"/>
      <c r="D3" s="797"/>
      <c r="E3" s="797"/>
      <c r="F3" s="797"/>
      <c r="G3" s="797"/>
      <c r="H3" s="798"/>
    </row>
    <row r="4" spans="2:8" ht="23.25" customHeight="1" thickBot="1">
      <c r="B4" s="942" t="s">
        <v>103</v>
      </c>
      <c r="C4" s="781"/>
      <c r="D4" s="781"/>
      <c r="E4" s="781"/>
      <c r="F4" s="781"/>
      <c r="G4" s="781"/>
      <c r="H4" s="725">
        <f>'Општина Кочани'!H127</f>
        <v>0</v>
      </c>
    </row>
    <row r="5" spans="2:8" ht="22.5" customHeight="1" thickBot="1">
      <c r="B5" s="942" t="s">
        <v>104</v>
      </c>
      <c r="C5" s="781"/>
      <c r="D5" s="781"/>
      <c r="E5" s="781"/>
      <c r="F5" s="781"/>
      <c r="G5" s="781"/>
      <c r="H5" s="726">
        <f>'Општина Штип'!H254</f>
        <v>0</v>
      </c>
    </row>
    <row r="6" spans="2:8" ht="21.75" customHeight="1" thickBot="1">
      <c r="B6" s="942" t="s">
        <v>110</v>
      </c>
      <c r="C6" s="781"/>
      <c r="D6" s="781"/>
      <c r="E6" s="781"/>
      <c r="F6" s="781"/>
      <c r="G6" s="781"/>
      <c r="H6" s="726">
        <f>'Општина Василево'!H267</f>
        <v>0</v>
      </c>
    </row>
    <row r="7" spans="2:8" ht="23.25" customHeight="1" thickBot="1">
      <c r="B7" s="942" t="s">
        <v>52</v>
      </c>
      <c r="C7" s="781"/>
      <c r="D7" s="781"/>
      <c r="E7" s="781"/>
      <c r="F7" s="781"/>
      <c r="G7" s="781"/>
      <c r="H7" s="726">
        <f>'Општина Конче'!H94</f>
        <v>0</v>
      </c>
    </row>
    <row r="8" spans="2:8" ht="22.5" customHeight="1" thickBot="1">
      <c r="B8" s="942" t="s">
        <v>105</v>
      </c>
      <c r="C8" s="781"/>
      <c r="D8" s="781"/>
      <c r="E8" s="781"/>
      <c r="F8" s="781"/>
      <c r="G8" s="781"/>
      <c r="H8" s="726">
        <f>'Општина Чешиново Облешево'!H116</f>
        <v>0</v>
      </c>
    </row>
    <row r="9" spans="2:8" ht="22.5" customHeight="1" thickBot="1">
      <c r="B9" s="942" t="s">
        <v>107</v>
      </c>
      <c r="C9" s="943"/>
      <c r="D9" s="943"/>
      <c r="E9" s="943"/>
      <c r="F9" s="943"/>
      <c r="G9" s="943"/>
      <c r="H9" s="726">
        <f>SUM(H4:H8)</f>
        <v>0</v>
      </c>
    </row>
    <row r="10" spans="2:8" ht="40.5" customHeight="1" thickBot="1">
      <c r="B10" s="940" t="s">
        <v>108</v>
      </c>
      <c r="C10" s="941"/>
      <c r="D10" s="941"/>
      <c r="E10" s="941"/>
      <c r="F10" s="941"/>
      <c r="G10" s="941"/>
      <c r="H10" s="725">
        <f>H9*10%</f>
        <v>0</v>
      </c>
    </row>
    <row r="11" spans="2:8" ht="27.75" customHeight="1" thickBot="1">
      <c r="B11" s="942" t="s">
        <v>109</v>
      </c>
      <c r="C11" s="781"/>
      <c r="D11" s="781"/>
      <c r="E11" s="781"/>
      <c r="F11" s="781"/>
      <c r="G11" s="781"/>
      <c r="H11" s="725">
        <f>H9+H10</f>
        <v>0</v>
      </c>
    </row>
  </sheetData>
  <sheetProtection/>
  <mergeCells count="10">
    <mergeCell ref="B10:G10"/>
    <mergeCell ref="B11:G11"/>
    <mergeCell ref="B8:G8"/>
    <mergeCell ref="B2:H2"/>
    <mergeCell ref="B3:H3"/>
    <mergeCell ref="B4:G4"/>
    <mergeCell ref="B5:G5"/>
    <mergeCell ref="B7:G7"/>
    <mergeCell ref="B9:G9"/>
    <mergeCell ref="B6:G6"/>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Irena Paunovikj</cp:lastModifiedBy>
  <cp:lastPrinted>2021-02-03T13:36:58Z</cp:lastPrinted>
  <dcterms:created xsi:type="dcterms:W3CDTF">2020-01-03T12:32:25Z</dcterms:created>
  <dcterms:modified xsi:type="dcterms:W3CDTF">2021-02-23T10:36:44Z</dcterms:modified>
  <cp:category/>
  <cp:version/>
  <cp:contentType/>
  <cp:contentStatus/>
</cp:coreProperties>
</file>